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Наталья\Desktop\мои документы\ДУМА\Проекты решений\2023\03.03.2023\Готовые решения\17-106\"/>
    </mc:Choice>
  </mc:AlternateContent>
  <xr:revisionPtr revIDLastSave="0" documentId="13_ncr:1_{0647E2DA-D8D8-464B-AA66-398A488AEAFD}" xr6:coauthVersionLast="37" xr6:coauthVersionMax="37" xr10:uidLastSave="{00000000-0000-0000-0000-000000000000}"/>
  <bookViews>
    <workbookView xWindow="-120" yWindow="-120" windowWidth="15600" windowHeight="11760" xr2:uid="{00000000-000D-0000-FFFF-FFFF00000000}"/>
  </bookViews>
  <sheets>
    <sheet name="Лист1" sheetId="1" r:id="rId1"/>
  </sheets>
  <definedNames>
    <definedName name="_xlnm.Print_Titles" localSheetId="0">Лист1!$16:$16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9" i="1" l="1"/>
  <c r="J38" i="1"/>
  <c r="J37" i="1"/>
  <c r="J35" i="1" s="1"/>
  <c r="J36" i="1"/>
  <c r="J32" i="1"/>
  <c r="J31" i="1"/>
  <c r="J30" i="1"/>
  <c r="J29" i="1"/>
  <c r="J28" i="1"/>
  <c r="J27" i="1"/>
  <c r="J26" i="1" s="1"/>
  <c r="J25" i="1"/>
  <c r="J24" i="1"/>
  <c r="J23" i="1"/>
  <c r="J22" i="1"/>
  <c r="J20" i="1"/>
  <c r="J19" i="1" s="1"/>
  <c r="J18" i="1" s="1"/>
  <c r="J45" i="1" s="1"/>
  <c r="J21" i="1"/>
  <c r="I35" i="1"/>
  <c r="I26" i="1"/>
  <c r="I19" i="1"/>
  <c r="I18" i="1" s="1"/>
  <c r="I45" i="1" s="1"/>
  <c r="L35" i="1" l="1"/>
  <c r="K35" i="1"/>
  <c r="H35" i="1"/>
  <c r="L26" i="1"/>
  <c r="K26" i="1"/>
  <c r="H26" i="1"/>
  <c r="L19" i="1"/>
  <c r="K19" i="1"/>
  <c r="H19" i="1"/>
  <c r="H18" i="1" l="1"/>
  <c r="H45" i="1" s="1"/>
  <c r="L18" i="1"/>
  <c r="L45" i="1" s="1"/>
  <c r="K18" i="1"/>
  <c r="K45" i="1" s="1"/>
</calcChain>
</file>

<file path=xl/sharedStrings.xml><?xml version="1.0" encoding="utf-8"?>
<sst xmlns="http://schemas.openxmlformats.org/spreadsheetml/2006/main" count="176" uniqueCount="73">
  <si>
    <t>Раз-дел</t>
  </si>
  <si>
    <t>Под-раз-дел</t>
  </si>
  <si>
    <t>Целевая статья</t>
  </si>
  <si>
    <t xml:space="preserve"> Вид рас-хода</t>
  </si>
  <si>
    <t>2023 год</t>
  </si>
  <si>
    <t>2024 год</t>
  </si>
  <si>
    <t>Перечень и объемы</t>
  </si>
  <si>
    <t>(тыс. рублей)</t>
  </si>
  <si>
    <t>Субсидии на поддержку отрасли культуры</t>
  </si>
  <si>
    <t>00</t>
  </si>
  <si>
    <t>00000 00000</t>
  </si>
  <si>
    <t>000</t>
  </si>
  <si>
    <t>Субсидии на осуществление дорожной деятельности в отношении автомобильных дорог общего пользования местного значения</t>
  </si>
  <si>
    <t>Субсидии на проведение комплексных кадастровых работ</t>
  </si>
  <si>
    <t>Субсидии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</si>
  <si>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Субсидии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</si>
  <si>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</si>
  <si>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</si>
  <si>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907</t>
  </si>
  <si>
    <t>08</t>
  </si>
  <si>
    <t>01</t>
  </si>
  <si>
    <t>03000L5190</t>
  </si>
  <si>
    <t>200</t>
  </si>
  <si>
    <t>600</t>
  </si>
  <si>
    <t>936</t>
  </si>
  <si>
    <t>05</t>
  </si>
  <si>
    <t>0000000000</t>
  </si>
  <si>
    <t>906</t>
  </si>
  <si>
    <t>04</t>
  </si>
  <si>
    <t>07</t>
  </si>
  <si>
    <t>03</t>
  </si>
  <si>
    <t>09</t>
  </si>
  <si>
    <t>020000103A</t>
  </si>
  <si>
    <t>100</t>
  </si>
  <si>
    <t>010000210A</t>
  </si>
  <si>
    <t>800</t>
  </si>
  <si>
    <t>010000219A</t>
  </si>
  <si>
    <t>010000222A</t>
  </si>
  <si>
    <t>030000219A</t>
  </si>
  <si>
    <t>030000224A</t>
  </si>
  <si>
    <t>030000225A</t>
  </si>
  <si>
    <t>030000226A</t>
  </si>
  <si>
    <t>030000222A</t>
  </si>
  <si>
    <t>912</t>
  </si>
  <si>
    <t>02</t>
  </si>
  <si>
    <t>520000101A</t>
  </si>
  <si>
    <t>10</t>
  </si>
  <si>
    <t>040000401A</t>
  </si>
  <si>
    <t>06</t>
  </si>
  <si>
    <t>520000103A</t>
  </si>
  <si>
    <t>1000015080</t>
  </si>
  <si>
    <t>12</t>
  </si>
  <si>
    <t>09000L5110</t>
  </si>
  <si>
    <t>0100015060</t>
  </si>
  <si>
    <t>0100015560</t>
  </si>
  <si>
    <t>субсидий, предоставляемых из бюджета муниципального района в целях финансирования расходных обязательств, возникающих при выполнении полномочий органов местного самоуправления по решению вопросов местного значения</t>
  </si>
  <si>
    <t>Субсидии на выполнение расходных обязательств</t>
  </si>
  <si>
    <t>Итого субсидий:</t>
  </si>
  <si>
    <t>______________</t>
  </si>
  <si>
    <t>2025 год</t>
  </si>
  <si>
    <t>947</t>
  </si>
  <si>
    <t>корректировка март</t>
  </si>
  <si>
    <t>Субсидия на капитальный ремонт,ремонт и восстановление изношенных верхних слоев асфальтобетонных покрытий,устройство защитных слоев с устранением деформаций и повреждений покрытий автомобильных дорог общего пользования  местного значения на 2023 год</t>
  </si>
  <si>
    <t>0100015210</t>
  </si>
  <si>
    <t>Субсидия на разработку схем газоснабжения населенных пунктов на 2023 год</t>
  </si>
  <si>
    <t>1500015610</t>
  </si>
  <si>
    <t xml:space="preserve">                          к решению Тужинской районной Думы</t>
  </si>
  <si>
    <t xml:space="preserve">                          Приложение № 3</t>
  </si>
  <si>
    <t xml:space="preserve">                          Приложение № 6</t>
  </si>
  <si>
    <t xml:space="preserve">                          УТВЕРЖДЕНЫ</t>
  </si>
  <si>
    <t xml:space="preserve">                          решением Тужинской районной Думы</t>
  </si>
  <si>
    <t xml:space="preserve">                          от 19.12.2022 № 15/88</t>
  </si>
  <si>
    <t xml:space="preserve">                          от 03.03.2023 № 17/106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</si>
</sst>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4" fillId="0" borderId="0" xfId="0" applyFont="1"/>
    <xf numFmtId="0" fontId="10" fillId="0" borderId="0" xfId="0" applyFont="1"/>
    <xf numFmtId="0" fontId="4" fillId="0" borderId="0" xfId="0" applyFont="1" applyFill="1"/>
    <xf numFmtId="0" fontId="0" fillId="0" borderId="0" xfId="0" applyFill="1"/>
    <xf numFmtId="0" fontId="10" fillId="0" borderId="0" xfId="0" applyFont="1" applyFill="1"/>
    <xf numFmtId="0" fontId="9" fillId="0" borderId="0" xfId="0" applyFont="1" applyFill="1"/>
    <xf numFmtId="0" fontId="9" fillId="0" borderId="0" xfId="0" applyFont="1"/>
    <xf numFmtId="0" fontId="7" fillId="0" borderId="0" xfId="0" applyFont="1" applyFill="1"/>
    <xf numFmtId="11" fontId="3" fillId="0" borderId="0" xfId="1" applyNumberFormat="1" applyFont="1" applyFill="1" applyAlignment="1"/>
    <xf numFmtId="0" fontId="8" fillId="0" borderId="0" xfId="0" applyFont="1" applyFill="1"/>
    <xf numFmtId="0" fontId="6" fillId="0" borderId="0" xfId="0" applyFont="1" applyFill="1"/>
    <xf numFmtId="0" fontId="1" fillId="0" borderId="1" xfId="0" quotePrefix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12" fillId="0" borderId="1" xfId="0" applyFont="1" applyFill="1" applyBorder="1"/>
    <xf numFmtId="0" fontId="11" fillId="0" borderId="1" xfId="0" applyFont="1" applyFill="1" applyBorder="1"/>
    <xf numFmtId="0" fontId="6" fillId="0" borderId="3" xfId="0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6" fillId="0" borderId="1" xfId="0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8" fillId="0" borderId="0" xfId="0" applyFont="1" applyFill="1" applyAlignment="1"/>
    <xf numFmtId="0" fontId="8" fillId="0" borderId="1" xfId="0" quotePrefix="1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/>
    </xf>
    <xf numFmtId="165" fontId="11" fillId="2" borderId="1" xfId="0" applyNumberFormat="1" applyFont="1" applyFill="1" applyBorder="1" applyAlignment="1">
      <alignment horizontal="right" vertical="top"/>
    </xf>
    <xf numFmtId="165" fontId="6" fillId="2" borderId="1" xfId="0" applyNumberFormat="1" applyFont="1" applyFill="1" applyBorder="1" applyAlignment="1">
      <alignment horizontal="right" vertical="top"/>
    </xf>
    <xf numFmtId="165" fontId="11" fillId="2" borderId="1" xfId="0" applyNumberFormat="1" applyFont="1" applyFill="1" applyBorder="1" applyAlignment="1">
      <alignment horizontal="right"/>
    </xf>
    <xf numFmtId="166" fontId="11" fillId="2" borderId="1" xfId="0" applyNumberFormat="1" applyFont="1" applyFill="1" applyBorder="1" applyAlignment="1">
      <alignment horizontal="right" vertical="top"/>
    </xf>
    <xf numFmtId="166" fontId="6" fillId="2" borderId="1" xfId="0" applyNumberFormat="1" applyFont="1" applyFill="1" applyBorder="1" applyAlignment="1">
      <alignment horizontal="right" vertical="top"/>
    </xf>
    <xf numFmtId="166" fontId="11" fillId="2" borderId="1" xfId="0" applyNumberFormat="1" applyFont="1" applyFill="1" applyBorder="1" applyAlignment="1">
      <alignment horizontal="right"/>
    </xf>
    <xf numFmtId="0" fontId="7" fillId="0" borderId="0" xfId="0" applyFont="1" applyFill="1" applyAlignment="1"/>
    <xf numFmtId="0" fontId="0" fillId="0" borderId="0" xfId="0" applyAlignment="1"/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4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8"/>
  <sheetViews>
    <sheetView tabSelected="1" view="pageBreakPreview" zoomScale="60" zoomScaleNormal="70" workbookViewId="0">
      <selection activeCell="F3" sqref="F3:L3"/>
    </sheetView>
  </sheetViews>
  <sheetFormatPr defaultRowHeight="15.75" x14ac:dyDescent="0.25"/>
  <cols>
    <col min="1" max="1" width="4.140625" style="10" customWidth="1"/>
    <col min="2" max="2" width="72.85546875" style="11" customWidth="1"/>
    <col min="3" max="3" width="11" style="11" customWidth="1"/>
    <col min="4" max="4" width="8.5703125" style="11" customWidth="1"/>
    <col min="5" max="5" width="8.42578125" style="11" customWidth="1"/>
    <col min="6" max="6" width="14" style="11" customWidth="1"/>
    <col min="7" max="7" width="7.85546875" style="11" customWidth="1"/>
    <col min="8" max="9" width="14.5703125" style="11" hidden="1" customWidth="1"/>
    <col min="10" max="11" width="14.5703125" style="11" customWidth="1"/>
    <col min="12" max="12" width="14.42578125" style="11" customWidth="1"/>
    <col min="13" max="13" width="9.140625" style="4"/>
  </cols>
  <sheetData>
    <row r="1" spans="1:13" ht="18.75" x14ac:dyDescent="0.3">
      <c r="F1" s="36" t="s">
        <v>67</v>
      </c>
      <c r="G1" s="37"/>
      <c r="H1" s="37"/>
      <c r="I1" s="37"/>
      <c r="J1" s="37"/>
      <c r="K1" s="37"/>
      <c r="L1" s="37"/>
    </row>
    <row r="2" spans="1:13" ht="18.75" x14ac:dyDescent="0.3">
      <c r="F2" s="36" t="s">
        <v>66</v>
      </c>
      <c r="G2" s="37"/>
      <c r="H2" s="37"/>
      <c r="I2" s="37"/>
      <c r="J2" s="37"/>
      <c r="K2" s="37"/>
      <c r="L2" s="37"/>
    </row>
    <row r="3" spans="1:13" ht="18.75" x14ac:dyDescent="0.3">
      <c r="F3" s="36" t="s">
        <v>72</v>
      </c>
      <c r="G3" s="37"/>
      <c r="H3" s="37"/>
      <c r="I3" s="37"/>
      <c r="J3" s="37"/>
      <c r="K3" s="37"/>
      <c r="L3" s="37"/>
    </row>
    <row r="4" spans="1:13" ht="18.75" x14ac:dyDescent="0.3">
      <c r="F4" s="8"/>
      <c r="G4" s="8"/>
      <c r="H4" s="8"/>
      <c r="I4" s="8"/>
      <c r="J4" s="8"/>
      <c r="K4" s="8"/>
    </row>
    <row r="5" spans="1:13" s="1" customFormat="1" ht="18.75" x14ac:dyDescent="0.3">
      <c r="A5" s="8"/>
      <c r="B5" s="9"/>
      <c r="C5" s="8"/>
      <c r="D5" s="8"/>
      <c r="E5" s="8"/>
      <c r="F5" s="38" t="s">
        <v>68</v>
      </c>
      <c r="G5" s="39"/>
      <c r="H5" s="39"/>
      <c r="I5" s="39"/>
      <c r="J5" s="39"/>
      <c r="K5" s="39"/>
      <c r="L5" s="39"/>
      <c r="M5" s="3"/>
    </row>
    <row r="6" spans="1:13" s="1" customFormat="1" ht="18.75" x14ac:dyDescent="0.3">
      <c r="A6" s="8"/>
      <c r="B6" s="20"/>
      <c r="C6" s="8"/>
      <c r="D6" s="8"/>
      <c r="E6" s="8"/>
      <c r="F6" s="20"/>
      <c r="G6" s="21"/>
      <c r="H6" s="21"/>
      <c r="I6" s="25"/>
      <c r="J6" s="25"/>
      <c r="K6" s="21"/>
      <c r="L6" s="21"/>
      <c r="M6" s="3"/>
    </row>
    <row r="7" spans="1:13" s="1" customFormat="1" ht="18.75" x14ac:dyDescent="0.3">
      <c r="A7" s="8"/>
      <c r="B7" s="20"/>
      <c r="C7" s="8"/>
      <c r="D7" s="8"/>
      <c r="E7" s="8"/>
      <c r="F7" s="38" t="s">
        <v>69</v>
      </c>
      <c r="G7" s="37"/>
      <c r="H7" s="37"/>
      <c r="I7" s="37"/>
      <c r="J7" s="37"/>
      <c r="K7" s="37"/>
      <c r="L7" s="37"/>
      <c r="M7" s="3"/>
    </row>
    <row r="8" spans="1:13" s="1" customFormat="1" ht="18.75" x14ac:dyDescent="0.3">
      <c r="A8" s="8"/>
      <c r="B8" s="20"/>
      <c r="C8" s="8"/>
      <c r="D8" s="8"/>
      <c r="E8" s="8"/>
      <c r="F8" s="20"/>
      <c r="G8" s="21"/>
      <c r="H8" s="21"/>
      <c r="I8" s="25"/>
      <c r="J8" s="25"/>
      <c r="K8" s="21"/>
      <c r="L8" s="21"/>
      <c r="M8" s="3"/>
    </row>
    <row r="9" spans="1:13" s="1" customFormat="1" ht="18.75" x14ac:dyDescent="0.3">
      <c r="A9" s="8"/>
      <c r="B9" s="9"/>
      <c r="C9" s="8"/>
      <c r="D9" s="8"/>
      <c r="E9" s="8"/>
      <c r="F9" s="38" t="s">
        <v>70</v>
      </c>
      <c r="G9" s="39"/>
      <c r="H9" s="39"/>
      <c r="I9" s="39"/>
      <c r="J9" s="39"/>
      <c r="K9" s="39"/>
      <c r="L9" s="39"/>
      <c r="M9" s="3"/>
    </row>
    <row r="10" spans="1:13" s="1" customFormat="1" ht="18.75" x14ac:dyDescent="0.3">
      <c r="A10" s="8"/>
      <c r="B10" s="9"/>
      <c r="C10" s="8"/>
      <c r="D10" s="8"/>
      <c r="E10" s="8"/>
      <c r="F10" s="38" t="s">
        <v>71</v>
      </c>
      <c r="G10" s="39"/>
      <c r="H10" s="39"/>
      <c r="I10" s="39"/>
      <c r="J10" s="39"/>
      <c r="K10" s="39"/>
      <c r="L10" s="39"/>
      <c r="M10" s="3"/>
    </row>
    <row r="11" spans="1:13" s="1" customFormat="1" ht="18.75" x14ac:dyDescent="0.3">
      <c r="A11" s="8"/>
      <c r="B11" s="9"/>
      <c r="C11" s="8"/>
      <c r="D11" s="8"/>
      <c r="E11" s="9"/>
      <c r="F11" s="38"/>
      <c r="G11" s="39"/>
      <c r="H11" s="39"/>
      <c r="I11" s="39"/>
      <c r="J11" s="39"/>
      <c r="K11" s="39"/>
      <c r="L11" s="39"/>
      <c r="M11" s="3"/>
    </row>
    <row r="13" spans="1:13" ht="18.75" x14ac:dyDescent="0.3">
      <c r="B13" s="49" t="s">
        <v>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</row>
    <row r="14" spans="1:13" ht="53.25" customHeight="1" x14ac:dyDescent="0.3">
      <c r="B14" s="50" t="s">
        <v>55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</row>
    <row r="15" spans="1:13" x14ac:dyDescent="0.25">
      <c r="K15" s="47" t="s">
        <v>7</v>
      </c>
      <c r="L15" s="48"/>
    </row>
    <row r="16" spans="1:13" ht="177" customHeight="1" x14ac:dyDescent="0.25">
      <c r="A16" s="12"/>
      <c r="B16" s="26" t="s">
        <v>16</v>
      </c>
      <c r="C16" s="26" t="s">
        <v>17</v>
      </c>
      <c r="D16" s="26" t="s">
        <v>0</v>
      </c>
      <c r="E16" s="26" t="s">
        <v>1</v>
      </c>
      <c r="F16" s="26" t="s">
        <v>2</v>
      </c>
      <c r="G16" s="26" t="s">
        <v>3</v>
      </c>
      <c r="H16" s="26" t="s">
        <v>4</v>
      </c>
      <c r="I16" s="26" t="s">
        <v>61</v>
      </c>
      <c r="J16" s="26" t="s">
        <v>4</v>
      </c>
      <c r="K16" s="26" t="s">
        <v>5</v>
      </c>
      <c r="L16" s="26" t="s">
        <v>59</v>
      </c>
    </row>
    <row r="17" spans="1:13" s="2" customFormat="1" x14ac:dyDescent="0.25">
      <c r="A17" s="17">
        <v>1</v>
      </c>
      <c r="B17" s="16" t="s">
        <v>8</v>
      </c>
      <c r="C17" s="23" t="s">
        <v>18</v>
      </c>
      <c r="D17" s="23" t="s">
        <v>19</v>
      </c>
      <c r="E17" s="23" t="s">
        <v>20</v>
      </c>
      <c r="F17" s="23" t="s">
        <v>21</v>
      </c>
      <c r="G17" s="23" t="s">
        <v>22</v>
      </c>
      <c r="H17" s="27">
        <v>41.9</v>
      </c>
      <c r="I17" s="27"/>
      <c r="J17" s="33">
        <v>41.9</v>
      </c>
      <c r="K17" s="33">
        <v>41.9</v>
      </c>
      <c r="L17" s="33">
        <v>41.8</v>
      </c>
      <c r="M17" s="5"/>
    </row>
    <row r="18" spans="1:13" s="2" customFormat="1" ht="31.5" customHeight="1" x14ac:dyDescent="0.25">
      <c r="A18" s="44">
        <v>2</v>
      </c>
      <c r="B18" s="41" t="s">
        <v>56</v>
      </c>
      <c r="C18" s="23" t="s">
        <v>11</v>
      </c>
      <c r="D18" s="23" t="s">
        <v>9</v>
      </c>
      <c r="E18" s="23" t="s">
        <v>9</v>
      </c>
      <c r="F18" s="23" t="s">
        <v>26</v>
      </c>
      <c r="G18" s="23" t="s">
        <v>11</v>
      </c>
      <c r="H18" s="27">
        <f>H19+H26+H33+H34+H35</f>
        <v>20410</v>
      </c>
      <c r="I18" s="30">
        <f>I19+I26+I33+I34+I35</f>
        <v>3521.5999999999995</v>
      </c>
      <c r="J18" s="33">
        <f>J19+J26+J33+J34+J35</f>
        <v>23931.599999999999</v>
      </c>
      <c r="K18" s="33">
        <f t="shared" ref="K18:L18" si="0">K19+K26+K33+K34+K35</f>
        <v>20451</v>
      </c>
      <c r="L18" s="33">
        <f t="shared" si="0"/>
        <v>20271</v>
      </c>
      <c r="M18" s="5"/>
    </row>
    <row r="19" spans="1:13" s="2" customFormat="1" x14ac:dyDescent="0.25">
      <c r="A19" s="45"/>
      <c r="B19" s="42"/>
      <c r="C19" s="23" t="s">
        <v>27</v>
      </c>
      <c r="D19" s="23" t="s">
        <v>9</v>
      </c>
      <c r="E19" s="23" t="s">
        <v>9</v>
      </c>
      <c r="F19" s="23" t="s">
        <v>26</v>
      </c>
      <c r="G19" s="23" t="s">
        <v>11</v>
      </c>
      <c r="H19" s="27">
        <f>SUM(H20:H25)</f>
        <v>5984.6120000000001</v>
      </c>
      <c r="I19" s="30">
        <f>SUM(I20:I25)</f>
        <v>1511.5609999999999</v>
      </c>
      <c r="J19" s="33">
        <f>SUM(J20:J25)</f>
        <v>7496.1729999999998</v>
      </c>
      <c r="K19" s="33">
        <f t="shared" ref="K19:L19" si="1">SUM(K20:K25)</f>
        <v>6067.3000000000011</v>
      </c>
      <c r="L19" s="33">
        <f t="shared" si="1"/>
        <v>6019.1</v>
      </c>
      <c r="M19" s="5"/>
    </row>
    <row r="20" spans="1:13" s="2" customFormat="1" x14ac:dyDescent="0.25">
      <c r="A20" s="45"/>
      <c r="B20" s="42"/>
      <c r="C20" s="24" t="s">
        <v>27</v>
      </c>
      <c r="D20" s="24" t="s">
        <v>20</v>
      </c>
      <c r="E20" s="24" t="s">
        <v>28</v>
      </c>
      <c r="F20" s="24" t="s">
        <v>32</v>
      </c>
      <c r="G20" s="24" t="s">
        <v>33</v>
      </c>
      <c r="H20" s="28">
        <v>257.74799999999999</v>
      </c>
      <c r="I20" s="31"/>
      <c r="J20" s="34">
        <f>SUM(H20+I20)</f>
        <v>257.74799999999999</v>
      </c>
      <c r="K20" s="34">
        <v>258.5</v>
      </c>
      <c r="L20" s="34">
        <v>256.10000000000002</v>
      </c>
      <c r="M20" s="5"/>
    </row>
    <row r="21" spans="1:13" s="2" customFormat="1" x14ac:dyDescent="0.25">
      <c r="A21" s="45"/>
      <c r="B21" s="42"/>
      <c r="C21" s="24" t="s">
        <v>27</v>
      </c>
      <c r="D21" s="24" t="s">
        <v>29</v>
      </c>
      <c r="E21" s="24" t="s">
        <v>20</v>
      </c>
      <c r="F21" s="24" t="s">
        <v>34</v>
      </c>
      <c r="G21" s="24" t="s">
        <v>33</v>
      </c>
      <c r="H21" s="28">
        <v>2258.6529999999998</v>
      </c>
      <c r="I21" s="31">
        <v>613.41999999999996</v>
      </c>
      <c r="J21" s="34">
        <f>SUM(H21+I21)</f>
        <v>2872.0729999999999</v>
      </c>
      <c r="K21" s="34">
        <v>2265.3000000000002</v>
      </c>
      <c r="L21" s="34">
        <v>2244.4</v>
      </c>
      <c r="M21" s="5"/>
    </row>
    <row r="22" spans="1:13" s="2" customFormat="1" x14ac:dyDescent="0.25">
      <c r="A22" s="45"/>
      <c r="B22" s="42"/>
      <c r="C22" s="24" t="s">
        <v>27</v>
      </c>
      <c r="D22" s="24" t="s">
        <v>29</v>
      </c>
      <c r="E22" s="24" t="s">
        <v>20</v>
      </c>
      <c r="F22" s="24" t="s">
        <v>34</v>
      </c>
      <c r="G22" s="24" t="s">
        <v>35</v>
      </c>
      <c r="H22" s="28">
        <v>224.1</v>
      </c>
      <c r="I22" s="31"/>
      <c r="J22" s="34">
        <f t="shared" ref="J22:J25" si="2">SUM(H22+I22)</f>
        <v>224.1</v>
      </c>
      <c r="K22" s="34">
        <v>224.1</v>
      </c>
      <c r="L22" s="34">
        <v>224.1</v>
      </c>
      <c r="M22" s="5"/>
    </row>
    <row r="23" spans="1:13" s="2" customFormat="1" x14ac:dyDescent="0.25">
      <c r="A23" s="45"/>
      <c r="B23" s="42"/>
      <c r="C23" s="24" t="s">
        <v>27</v>
      </c>
      <c r="D23" s="24" t="s">
        <v>29</v>
      </c>
      <c r="E23" s="24" t="s">
        <v>30</v>
      </c>
      <c r="F23" s="24" t="s">
        <v>36</v>
      </c>
      <c r="G23" s="24" t="s">
        <v>33</v>
      </c>
      <c r="H23" s="28">
        <v>1948.3119999999999</v>
      </c>
      <c r="I23" s="31">
        <v>898.14099999999996</v>
      </c>
      <c r="J23" s="34">
        <f t="shared" si="2"/>
        <v>2846.453</v>
      </c>
      <c r="K23" s="34">
        <v>2034.7</v>
      </c>
      <c r="L23" s="34">
        <v>2016</v>
      </c>
      <c r="M23" s="5"/>
    </row>
    <row r="24" spans="1:13" s="2" customFormat="1" x14ac:dyDescent="0.25">
      <c r="A24" s="45"/>
      <c r="B24" s="42"/>
      <c r="C24" s="24" t="s">
        <v>27</v>
      </c>
      <c r="D24" s="24" t="s">
        <v>29</v>
      </c>
      <c r="E24" s="24" t="s">
        <v>30</v>
      </c>
      <c r="F24" s="24" t="s">
        <v>36</v>
      </c>
      <c r="G24" s="24" t="s">
        <v>35</v>
      </c>
      <c r="H24" s="28">
        <v>620.6</v>
      </c>
      <c r="I24" s="31"/>
      <c r="J24" s="34">
        <f t="shared" si="2"/>
        <v>620.6</v>
      </c>
      <c r="K24" s="34">
        <v>620.6</v>
      </c>
      <c r="L24" s="34">
        <v>620.6</v>
      </c>
      <c r="M24" s="5"/>
    </row>
    <row r="25" spans="1:13" s="2" customFormat="1" x14ac:dyDescent="0.25">
      <c r="A25" s="45"/>
      <c r="B25" s="42"/>
      <c r="C25" s="24" t="s">
        <v>27</v>
      </c>
      <c r="D25" s="24" t="s">
        <v>29</v>
      </c>
      <c r="E25" s="24" t="s">
        <v>31</v>
      </c>
      <c r="F25" s="24" t="s">
        <v>37</v>
      </c>
      <c r="G25" s="24" t="s">
        <v>33</v>
      </c>
      <c r="H25" s="28">
        <v>675.19899999999996</v>
      </c>
      <c r="I25" s="31"/>
      <c r="J25" s="34">
        <f t="shared" si="2"/>
        <v>675.19899999999996</v>
      </c>
      <c r="K25" s="34">
        <v>664.1</v>
      </c>
      <c r="L25" s="34">
        <v>657.9</v>
      </c>
      <c r="M25" s="5"/>
    </row>
    <row r="26" spans="1:13" s="2" customFormat="1" x14ac:dyDescent="0.25">
      <c r="A26" s="45"/>
      <c r="B26" s="42"/>
      <c r="C26" s="23" t="s">
        <v>18</v>
      </c>
      <c r="D26" s="23" t="s">
        <v>9</v>
      </c>
      <c r="E26" s="23" t="s">
        <v>9</v>
      </c>
      <c r="F26" s="23" t="s">
        <v>26</v>
      </c>
      <c r="G26" s="23" t="s">
        <v>11</v>
      </c>
      <c r="H26" s="27">
        <f>SUM(H27:H32)</f>
        <v>8444.33</v>
      </c>
      <c r="I26" s="30">
        <f>SUM(I27:I32)</f>
        <v>1945.6109999999999</v>
      </c>
      <c r="J26" s="33">
        <f>SUM(J27:J32)</f>
        <v>10389.940999999999</v>
      </c>
      <c r="K26" s="33">
        <f t="shared" ref="K26:L26" si="3">SUM(K27:K32)</f>
        <v>8412.5</v>
      </c>
      <c r="L26" s="33">
        <f t="shared" si="3"/>
        <v>8335.8000000000011</v>
      </c>
      <c r="M26" s="5"/>
    </row>
    <row r="27" spans="1:13" s="2" customFormat="1" x14ac:dyDescent="0.25">
      <c r="A27" s="45"/>
      <c r="B27" s="42"/>
      <c r="C27" s="24" t="s">
        <v>18</v>
      </c>
      <c r="D27" s="24" t="s">
        <v>20</v>
      </c>
      <c r="E27" s="24" t="s">
        <v>28</v>
      </c>
      <c r="F27" s="24" t="s">
        <v>32</v>
      </c>
      <c r="G27" s="24" t="s">
        <v>33</v>
      </c>
      <c r="H27" s="28">
        <v>501.48899999999998</v>
      </c>
      <c r="I27" s="31"/>
      <c r="J27" s="34">
        <f t="shared" ref="J27:J32" si="4">SUM(H27+I27)</f>
        <v>501.48899999999998</v>
      </c>
      <c r="K27" s="34">
        <v>502.9</v>
      </c>
      <c r="L27" s="34">
        <v>498.3</v>
      </c>
      <c r="M27" s="5"/>
    </row>
    <row r="28" spans="1:13" s="2" customFormat="1" x14ac:dyDescent="0.25">
      <c r="A28" s="45"/>
      <c r="B28" s="42"/>
      <c r="C28" s="24" t="s">
        <v>18</v>
      </c>
      <c r="D28" s="24" t="s">
        <v>29</v>
      </c>
      <c r="E28" s="24" t="s">
        <v>30</v>
      </c>
      <c r="F28" s="24" t="s">
        <v>38</v>
      </c>
      <c r="G28" s="24" t="s">
        <v>23</v>
      </c>
      <c r="H28" s="28">
        <v>689.28899999999999</v>
      </c>
      <c r="I28" s="31">
        <v>400.50099999999998</v>
      </c>
      <c r="J28" s="34">
        <f t="shared" si="4"/>
        <v>1089.79</v>
      </c>
      <c r="K28" s="34">
        <v>677.9</v>
      </c>
      <c r="L28" s="34">
        <v>671.7</v>
      </c>
      <c r="M28" s="5"/>
    </row>
    <row r="29" spans="1:13" s="2" customFormat="1" x14ac:dyDescent="0.25">
      <c r="A29" s="45"/>
      <c r="B29" s="42"/>
      <c r="C29" s="24" t="s">
        <v>18</v>
      </c>
      <c r="D29" s="24" t="s">
        <v>19</v>
      </c>
      <c r="E29" s="24" t="s">
        <v>20</v>
      </c>
      <c r="F29" s="24" t="s">
        <v>39</v>
      </c>
      <c r="G29" s="24" t="s">
        <v>23</v>
      </c>
      <c r="H29" s="28">
        <v>2578.1460000000002</v>
      </c>
      <c r="I29" s="31">
        <v>568.45699999999999</v>
      </c>
      <c r="J29" s="34">
        <f t="shared" si="4"/>
        <v>3146.6030000000001</v>
      </c>
      <c r="K29" s="34">
        <v>2536.3000000000002</v>
      </c>
      <c r="L29" s="34">
        <v>2513.1999999999998</v>
      </c>
      <c r="M29" s="5"/>
    </row>
    <row r="30" spans="1:13" s="2" customFormat="1" x14ac:dyDescent="0.25">
      <c r="A30" s="45"/>
      <c r="B30" s="42"/>
      <c r="C30" s="24" t="s">
        <v>18</v>
      </c>
      <c r="D30" s="24" t="s">
        <v>19</v>
      </c>
      <c r="E30" s="24" t="s">
        <v>20</v>
      </c>
      <c r="F30" s="24" t="s">
        <v>40</v>
      </c>
      <c r="G30" s="24" t="s">
        <v>23</v>
      </c>
      <c r="H30" s="28">
        <v>513.02599999999995</v>
      </c>
      <c r="I30" s="31">
        <v>100.852</v>
      </c>
      <c r="J30" s="34">
        <f t="shared" si="4"/>
        <v>613.87799999999993</v>
      </c>
      <c r="K30" s="34">
        <v>505.7</v>
      </c>
      <c r="L30" s="34">
        <v>501.6</v>
      </c>
      <c r="M30" s="5"/>
    </row>
    <row r="31" spans="1:13" s="2" customFormat="1" x14ac:dyDescent="0.25">
      <c r="A31" s="45"/>
      <c r="B31" s="42"/>
      <c r="C31" s="24" t="s">
        <v>18</v>
      </c>
      <c r="D31" s="24" t="s">
        <v>19</v>
      </c>
      <c r="E31" s="24" t="s">
        <v>20</v>
      </c>
      <c r="F31" s="24" t="s">
        <v>41</v>
      </c>
      <c r="G31" s="24" t="s">
        <v>23</v>
      </c>
      <c r="H31" s="28">
        <v>2072.9169999999999</v>
      </c>
      <c r="I31" s="31">
        <v>482.65199999999999</v>
      </c>
      <c r="J31" s="34">
        <f t="shared" si="4"/>
        <v>2555.569</v>
      </c>
      <c r="K31" s="34">
        <v>2038.7</v>
      </c>
      <c r="L31" s="34">
        <v>2019.9</v>
      </c>
      <c r="M31" s="5"/>
    </row>
    <row r="32" spans="1:13" s="2" customFormat="1" x14ac:dyDescent="0.25">
      <c r="A32" s="45"/>
      <c r="B32" s="42"/>
      <c r="C32" s="24" t="s">
        <v>18</v>
      </c>
      <c r="D32" s="24" t="s">
        <v>19</v>
      </c>
      <c r="E32" s="24" t="s">
        <v>28</v>
      </c>
      <c r="F32" s="24" t="s">
        <v>42</v>
      </c>
      <c r="G32" s="24" t="s">
        <v>33</v>
      </c>
      <c r="H32" s="28">
        <v>2089.4630000000002</v>
      </c>
      <c r="I32" s="31">
        <v>393.149</v>
      </c>
      <c r="J32" s="34">
        <f t="shared" si="4"/>
        <v>2482.6120000000001</v>
      </c>
      <c r="K32" s="34">
        <v>2151</v>
      </c>
      <c r="L32" s="34">
        <v>2131.1</v>
      </c>
      <c r="M32" s="5"/>
    </row>
    <row r="33" spans="1:13" s="2" customFormat="1" x14ac:dyDescent="0.25">
      <c r="A33" s="45"/>
      <c r="B33" s="42"/>
      <c r="C33" s="23" t="s">
        <v>60</v>
      </c>
      <c r="D33" s="23" t="s">
        <v>20</v>
      </c>
      <c r="E33" s="23" t="s">
        <v>48</v>
      </c>
      <c r="F33" s="23" t="s">
        <v>49</v>
      </c>
      <c r="G33" s="23" t="s">
        <v>33</v>
      </c>
      <c r="H33" s="27">
        <v>225.43100000000001</v>
      </c>
      <c r="I33" s="30">
        <v>0</v>
      </c>
      <c r="J33" s="33">
        <v>225.43100000000001</v>
      </c>
      <c r="K33" s="33">
        <v>226.1</v>
      </c>
      <c r="L33" s="33">
        <v>224</v>
      </c>
      <c r="M33" s="5"/>
    </row>
    <row r="34" spans="1:13" s="2" customFormat="1" x14ac:dyDescent="0.25">
      <c r="A34" s="45"/>
      <c r="B34" s="42"/>
      <c r="C34" s="23" t="s">
        <v>43</v>
      </c>
      <c r="D34" s="23" t="s">
        <v>20</v>
      </c>
      <c r="E34" s="23" t="s">
        <v>28</v>
      </c>
      <c r="F34" s="23" t="s">
        <v>32</v>
      </c>
      <c r="G34" s="23" t="s">
        <v>33</v>
      </c>
      <c r="H34" s="27">
        <v>1026.1079999999999</v>
      </c>
      <c r="I34" s="30">
        <v>0</v>
      </c>
      <c r="J34" s="33">
        <v>1026.1079999999999</v>
      </c>
      <c r="K34" s="33">
        <v>1009.2</v>
      </c>
      <c r="L34" s="33">
        <v>999.9</v>
      </c>
      <c r="M34" s="5"/>
    </row>
    <row r="35" spans="1:13" s="2" customFormat="1" x14ac:dyDescent="0.25">
      <c r="A35" s="45"/>
      <c r="B35" s="42"/>
      <c r="C35" s="23" t="s">
        <v>24</v>
      </c>
      <c r="D35" s="23" t="s">
        <v>9</v>
      </c>
      <c r="E35" s="23" t="s">
        <v>9</v>
      </c>
      <c r="F35" s="23" t="s">
        <v>26</v>
      </c>
      <c r="G35" s="23" t="s">
        <v>11</v>
      </c>
      <c r="H35" s="27">
        <f>SUM(H36:H38)</f>
        <v>4729.5190000000002</v>
      </c>
      <c r="I35" s="30">
        <f>SUM(I36:I38)</f>
        <v>64.427999999999997</v>
      </c>
      <c r="J35" s="33">
        <f>SUM(J36:J38)</f>
        <v>4793.9470000000001</v>
      </c>
      <c r="K35" s="33">
        <f t="shared" ref="K35:L35" si="5">SUM(K36:K38)</f>
        <v>4735.8999999999996</v>
      </c>
      <c r="L35" s="33">
        <f t="shared" si="5"/>
        <v>4692.2000000000007</v>
      </c>
      <c r="M35" s="5"/>
    </row>
    <row r="36" spans="1:13" s="2" customFormat="1" x14ac:dyDescent="0.25">
      <c r="A36" s="45"/>
      <c r="B36" s="42"/>
      <c r="C36" s="24" t="s">
        <v>24</v>
      </c>
      <c r="D36" s="24" t="s">
        <v>20</v>
      </c>
      <c r="E36" s="24" t="s">
        <v>44</v>
      </c>
      <c r="F36" s="24" t="s">
        <v>45</v>
      </c>
      <c r="G36" s="24" t="s">
        <v>33</v>
      </c>
      <c r="H36" s="28">
        <v>374.17700000000002</v>
      </c>
      <c r="I36" s="31"/>
      <c r="J36" s="34">
        <f t="shared" ref="J36:J39" si="6">SUM(H36+I36)</f>
        <v>374.17700000000002</v>
      </c>
      <c r="K36" s="34">
        <v>368</v>
      </c>
      <c r="L36" s="34">
        <v>364.6</v>
      </c>
      <c r="M36" s="5"/>
    </row>
    <row r="37" spans="1:13" s="2" customFormat="1" x14ac:dyDescent="0.25">
      <c r="A37" s="45"/>
      <c r="B37" s="42"/>
      <c r="C37" s="24" t="s">
        <v>24</v>
      </c>
      <c r="D37" s="24" t="s">
        <v>20</v>
      </c>
      <c r="E37" s="24" t="s">
        <v>28</v>
      </c>
      <c r="F37" s="24" t="s">
        <v>32</v>
      </c>
      <c r="G37" s="24" t="s">
        <v>33</v>
      </c>
      <c r="H37" s="28">
        <v>3966.07</v>
      </c>
      <c r="I37" s="31"/>
      <c r="J37" s="34">
        <f t="shared" si="6"/>
        <v>3966.07</v>
      </c>
      <c r="K37" s="34">
        <v>3977.5</v>
      </c>
      <c r="L37" s="34">
        <v>3940.8</v>
      </c>
      <c r="M37" s="5"/>
    </row>
    <row r="38" spans="1:13" s="2" customFormat="1" x14ac:dyDescent="0.25">
      <c r="A38" s="46"/>
      <c r="B38" s="43"/>
      <c r="C38" s="24" t="s">
        <v>24</v>
      </c>
      <c r="D38" s="24" t="s">
        <v>30</v>
      </c>
      <c r="E38" s="24" t="s">
        <v>46</v>
      </c>
      <c r="F38" s="24" t="s">
        <v>47</v>
      </c>
      <c r="G38" s="24" t="s">
        <v>33</v>
      </c>
      <c r="H38" s="28">
        <v>389.27199999999999</v>
      </c>
      <c r="I38" s="31">
        <v>64.427999999999997</v>
      </c>
      <c r="J38" s="34">
        <f t="shared" si="6"/>
        <v>453.7</v>
      </c>
      <c r="K38" s="34">
        <v>390.4</v>
      </c>
      <c r="L38" s="34">
        <v>386.8</v>
      </c>
      <c r="M38" s="5"/>
    </row>
    <row r="39" spans="1:13" s="2" customFormat="1" ht="31.5" x14ac:dyDescent="0.25">
      <c r="A39" s="18">
        <v>3</v>
      </c>
      <c r="B39" s="13" t="s">
        <v>12</v>
      </c>
      <c r="C39" s="23" t="s">
        <v>24</v>
      </c>
      <c r="D39" s="23" t="s">
        <v>28</v>
      </c>
      <c r="E39" s="23" t="s">
        <v>31</v>
      </c>
      <c r="F39" s="23" t="s">
        <v>50</v>
      </c>
      <c r="G39" s="23" t="s">
        <v>22</v>
      </c>
      <c r="H39" s="27">
        <v>19289</v>
      </c>
      <c r="I39" s="30">
        <v>201.84200000000001</v>
      </c>
      <c r="J39" s="33">
        <f t="shared" si="6"/>
        <v>19490.842000000001</v>
      </c>
      <c r="K39" s="33">
        <v>19987</v>
      </c>
      <c r="L39" s="33">
        <v>19071</v>
      </c>
      <c r="M39" s="5"/>
    </row>
    <row r="40" spans="1:13" s="2" customFormat="1" x14ac:dyDescent="0.25">
      <c r="A40" s="18">
        <v>4</v>
      </c>
      <c r="B40" s="13" t="s">
        <v>13</v>
      </c>
      <c r="C40" s="23" t="s">
        <v>24</v>
      </c>
      <c r="D40" s="23" t="s">
        <v>28</v>
      </c>
      <c r="E40" s="23" t="s">
        <v>51</v>
      </c>
      <c r="F40" s="23" t="s">
        <v>52</v>
      </c>
      <c r="G40" s="23" t="s">
        <v>22</v>
      </c>
      <c r="H40" s="27">
        <v>0</v>
      </c>
      <c r="I40" s="30"/>
      <c r="J40" s="33">
        <v>0</v>
      </c>
      <c r="K40" s="33">
        <v>0</v>
      </c>
      <c r="L40" s="33">
        <v>5192.6000000000004</v>
      </c>
      <c r="M40" s="5"/>
    </row>
    <row r="41" spans="1:13" s="2" customFormat="1" ht="47.25" customHeight="1" x14ac:dyDescent="0.25">
      <c r="A41" s="19">
        <v>5</v>
      </c>
      <c r="B41" s="13" t="s">
        <v>14</v>
      </c>
      <c r="C41" s="23" t="s">
        <v>27</v>
      </c>
      <c r="D41" s="23" t="s">
        <v>29</v>
      </c>
      <c r="E41" s="23" t="s">
        <v>29</v>
      </c>
      <c r="F41" s="23" t="s">
        <v>53</v>
      </c>
      <c r="G41" s="23" t="s">
        <v>22</v>
      </c>
      <c r="H41" s="27">
        <v>142.47</v>
      </c>
      <c r="I41" s="30"/>
      <c r="J41" s="33">
        <v>142.47</v>
      </c>
      <c r="K41" s="33">
        <v>135</v>
      </c>
      <c r="L41" s="33">
        <v>135</v>
      </c>
      <c r="M41" s="5"/>
    </row>
    <row r="42" spans="1:13" s="2" customFormat="1" ht="47.25" customHeight="1" x14ac:dyDescent="0.25">
      <c r="A42" s="18">
        <v>6</v>
      </c>
      <c r="B42" s="22" t="s">
        <v>15</v>
      </c>
      <c r="C42" s="23" t="s">
        <v>24</v>
      </c>
      <c r="D42" s="23" t="s">
        <v>29</v>
      </c>
      <c r="E42" s="23" t="s">
        <v>25</v>
      </c>
      <c r="F42" s="23" t="s">
        <v>54</v>
      </c>
      <c r="G42" s="23" t="s">
        <v>22</v>
      </c>
      <c r="H42" s="27">
        <v>83.96</v>
      </c>
      <c r="I42" s="30">
        <v>-8.0000000000000002E-3</v>
      </c>
      <c r="J42" s="33">
        <v>83.951999999999998</v>
      </c>
      <c r="K42" s="33">
        <v>83.951999999999998</v>
      </c>
      <c r="L42" s="33">
        <v>83.951999999999998</v>
      </c>
      <c r="M42" s="5"/>
    </row>
    <row r="43" spans="1:13" s="2" customFormat="1" ht="62.25" customHeight="1" x14ac:dyDescent="0.25">
      <c r="A43" s="18">
        <v>7</v>
      </c>
      <c r="B43" s="22" t="s">
        <v>62</v>
      </c>
      <c r="C43" s="23" t="s">
        <v>24</v>
      </c>
      <c r="D43" s="23" t="s">
        <v>28</v>
      </c>
      <c r="E43" s="23" t="s">
        <v>31</v>
      </c>
      <c r="F43" s="23" t="s">
        <v>63</v>
      </c>
      <c r="G43" s="23" t="s">
        <v>22</v>
      </c>
      <c r="H43" s="27"/>
      <c r="I43" s="30">
        <v>4620</v>
      </c>
      <c r="J43" s="33">
        <v>4620</v>
      </c>
      <c r="K43" s="33"/>
      <c r="L43" s="33"/>
      <c r="M43" s="5"/>
    </row>
    <row r="44" spans="1:13" s="2" customFormat="1" ht="35.25" customHeight="1" x14ac:dyDescent="0.25">
      <c r="A44" s="18">
        <v>8</v>
      </c>
      <c r="B44" s="22" t="s">
        <v>64</v>
      </c>
      <c r="C44" s="23" t="s">
        <v>24</v>
      </c>
      <c r="D44" s="23" t="s">
        <v>25</v>
      </c>
      <c r="E44" s="23" t="s">
        <v>44</v>
      </c>
      <c r="F44" s="23" t="s">
        <v>65</v>
      </c>
      <c r="G44" s="23" t="s">
        <v>22</v>
      </c>
      <c r="H44" s="27"/>
      <c r="I44" s="30">
        <v>1089</v>
      </c>
      <c r="J44" s="33">
        <v>1089</v>
      </c>
      <c r="K44" s="33"/>
      <c r="L44" s="33"/>
      <c r="M44" s="5"/>
    </row>
    <row r="45" spans="1:13" s="7" customFormat="1" x14ac:dyDescent="0.25">
      <c r="A45" s="14"/>
      <c r="B45" s="15" t="s">
        <v>57</v>
      </c>
      <c r="C45" s="23" t="s">
        <v>11</v>
      </c>
      <c r="D45" s="23" t="s">
        <v>9</v>
      </c>
      <c r="E45" s="23" t="s">
        <v>9</v>
      </c>
      <c r="F45" s="23" t="s">
        <v>10</v>
      </c>
      <c r="G45" s="23" t="s">
        <v>11</v>
      </c>
      <c r="H45" s="29">
        <f>H17+H18+H39+H40+H41+H42</f>
        <v>39967.33</v>
      </c>
      <c r="I45" s="32">
        <f>I17+I18+I39+I40+I41+I42+I43+I44</f>
        <v>9432.4339999999993</v>
      </c>
      <c r="J45" s="35">
        <f>J17+J18+J39+J40+J41+J42+J43+J44</f>
        <v>49399.764000000003</v>
      </c>
      <c r="K45" s="35">
        <f t="shared" ref="K45:L45" si="7">K17+K18+K39+K40+K41+K42</f>
        <v>40698.851999999999</v>
      </c>
      <c r="L45" s="35">
        <f t="shared" si="7"/>
        <v>44795.351999999999</v>
      </c>
      <c r="M45" s="6"/>
    </row>
    <row r="48" spans="1:13" ht="15" x14ac:dyDescent="0.25">
      <c r="A48" s="40" t="s">
        <v>58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</row>
  </sheetData>
  <sheetProtection formatCells="0" formatColumns="0" formatRows="0" insertColumns="0" insertRows="0" insertHyperlinks="0" deleteColumns="0" deleteRows="0" sort="0" autoFilter="0" pivotTables="0"/>
  <mergeCells count="14">
    <mergeCell ref="F9:L9"/>
    <mergeCell ref="F10:L10"/>
    <mergeCell ref="F11:L11"/>
    <mergeCell ref="A48:L48"/>
    <mergeCell ref="B18:B38"/>
    <mergeCell ref="A18:A38"/>
    <mergeCell ref="K15:L15"/>
    <mergeCell ref="B13:L13"/>
    <mergeCell ref="B14:L14"/>
    <mergeCell ref="F2:L2"/>
    <mergeCell ref="F1:L1"/>
    <mergeCell ref="F3:L3"/>
    <mergeCell ref="F7:L7"/>
    <mergeCell ref="F5:L5"/>
  </mergeCells>
  <pageMargins left="0.51181102362204722" right="0.51181102362204722" top="0.78740157480314965" bottom="0.51181102362204722" header="0.31496062992125984" footer="0.31496062992125984"/>
  <pageSetup paperSize="9" scale="54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Наталья</cp:lastModifiedBy>
  <cp:lastPrinted>2023-03-06T07:14:51Z</cp:lastPrinted>
  <dcterms:created xsi:type="dcterms:W3CDTF">2021-10-06T14:36:51Z</dcterms:created>
  <dcterms:modified xsi:type="dcterms:W3CDTF">2023-03-06T07:14:56Z</dcterms:modified>
</cp:coreProperties>
</file>