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Наталья\Desktop\мои документы\ДУМА\Проекты решений\2022\28.11.2022\Готовые решения\14-79\"/>
    </mc:Choice>
  </mc:AlternateContent>
  <xr:revisionPtr revIDLastSave="0" documentId="13_ncr:1_{5AABBB43-AA1A-4788-83FE-D4899361C634}" xr6:coauthVersionLast="3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2022" sheetId="16" r:id="rId1"/>
  </sheets>
  <definedNames>
    <definedName name="_xlnm._FilterDatabase" localSheetId="0" hidden="1">'2022'!$A$13:$E$110</definedName>
    <definedName name="_xlnm.Print_Titles" localSheetId="0">'2022'!$13:$13</definedName>
    <definedName name="_xlnm.Print_Area" localSheetId="0">'2022'!$A$1:$E$110</definedName>
  </definedNames>
  <calcPr calcId="179021"/>
</workbook>
</file>

<file path=xl/calcChain.xml><?xml version="1.0" encoding="utf-8"?>
<calcChain xmlns="http://schemas.openxmlformats.org/spreadsheetml/2006/main">
  <c r="E76" i="16" l="1"/>
  <c r="D100" i="16"/>
  <c r="C100" i="16"/>
  <c r="E102" i="16"/>
  <c r="C70" i="16"/>
  <c r="C62" i="16" l="1"/>
  <c r="E22" i="16"/>
  <c r="E106" i="16"/>
  <c r="E107" i="16"/>
  <c r="D62" i="16"/>
  <c r="D103" i="16"/>
  <c r="E44" i="16"/>
  <c r="E43" i="16" s="1"/>
  <c r="E42" i="16" s="1"/>
  <c r="D43" i="16"/>
  <c r="D42" i="16" s="1"/>
  <c r="C43" i="16"/>
  <c r="C42" i="16" s="1"/>
  <c r="C72" i="16"/>
  <c r="D72" i="16"/>
  <c r="E75" i="16"/>
  <c r="E108" i="16"/>
  <c r="E105" i="16"/>
  <c r="E104" i="16"/>
  <c r="E99" i="16"/>
  <c r="D97" i="16"/>
  <c r="C97" i="16"/>
  <c r="C103" i="16"/>
  <c r="E101" i="16"/>
  <c r="E100" i="16" s="1"/>
  <c r="D40" i="16"/>
  <c r="D38" i="16"/>
  <c r="D35" i="16"/>
  <c r="D33" i="16"/>
  <c r="D30" i="16"/>
  <c r="D27" i="16"/>
  <c r="D25" i="16"/>
  <c r="D21" i="16"/>
  <c r="D19" i="16"/>
  <c r="D16" i="16"/>
  <c r="D48" i="16"/>
  <c r="D66" i="16"/>
  <c r="D64" i="16"/>
  <c r="D70" i="16"/>
  <c r="D68" i="16"/>
  <c r="D78" i="16"/>
  <c r="E95" i="16"/>
  <c r="E94" i="16"/>
  <c r="E98" i="16"/>
  <c r="E90" i="16"/>
  <c r="E89" i="16" s="1"/>
  <c r="E88" i="16"/>
  <c r="E87" i="16" s="1"/>
  <c r="E86" i="16"/>
  <c r="E85" i="16" s="1"/>
  <c r="E84" i="16"/>
  <c r="E83" i="16" s="1"/>
  <c r="E81" i="16"/>
  <c r="E80" i="16"/>
  <c r="E79" i="16"/>
  <c r="E74" i="16"/>
  <c r="E73" i="16"/>
  <c r="E71" i="16"/>
  <c r="E70" i="16" s="1"/>
  <c r="E69" i="16"/>
  <c r="E68" i="16" s="1"/>
  <c r="E67" i="16"/>
  <c r="E66" i="16" s="1"/>
  <c r="E65" i="16"/>
  <c r="E64" i="16" s="1"/>
  <c r="E63" i="16"/>
  <c r="E62" i="16" s="1"/>
  <c r="E49" i="16"/>
  <c r="E48" i="16" s="1"/>
  <c r="E46" i="16" s="1"/>
  <c r="E41" i="16"/>
  <c r="E40" i="16" s="1"/>
  <c r="E39" i="16"/>
  <c r="E38" i="16" s="1"/>
  <c r="E37" i="16"/>
  <c r="E36" i="16"/>
  <c r="E34" i="16"/>
  <c r="E33" i="16" s="1"/>
  <c r="E32" i="16"/>
  <c r="E31" i="16"/>
  <c r="E29" i="16"/>
  <c r="E28" i="16"/>
  <c r="E26" i="16"/>
  <c r="E25" i="16" s="1"/>
  <c r="E24" i="16"/>
  <c r="E23" i="16"/>
  <c r="E20" i="16"/>
  <c r="E19" i="16" s="1"/>
  <c r="E18" i="16"/>
  <c r="E16" i="16" s="1"/>
  <c r="C92" i="16"/>
  <c r="C91" i="16"/>
  <c r="C89" i="16"/>
  <c r="C87" i="16"/>
  <c r="C85" i="16"/>
  <c r="C83" i="16"/>
  <c r="C78" i="16"/>
  <c r="C68" i="16"/>
  <c r="C66" i="16"/>
  <c r="C64" i="16"/>
  <c r="C60" i="16"/>
  <c r="C58" i="16"/>
  <c r="C55" i="16"/>
  <c r="C52" i="16"/>
  <c r="C48" i="16"/>
  <c r="C46" i="16" s="1"/>
  <c r="C47" i="16"/>
  <c r="C40" i="16"/>
  <c r="C38" i="16"/>
  <c r="C35" i="16"/>
  <c r="C33" i="16"/>
  <c r="C30" i="16"/>
  <c r="C27" i="16"/>
  <c r="C25" i="16"/>
  <c r="C19" i="16"/>
  <c r="C16" i="16"/>
  <c r="D91" i="16"/>
  <c r="D92" i="16"/>
  <c r="D89" i="16"/>
  <c r="D87" i="16"/>
  <c r="D85" i="16"/>
  <c r="D83" i="16"/>
  <c r="D47" i="16"/>
  <c r="C21" i="16" l="1"/>
  <c r="E103" i="16"/>
  <c r="E47" i="16"/>
  <c r="E97" i="16"/>
  <c r="C15" i="16"/>
  <c r="D15" i="16"/>
  <c r="D96" i="16"/>
  <c r="E96" i="16"/>
  <c r="E78" i="16"/>
  <c r="C54" i="16"/>
  <c r="E21" i="16"/>
  <c r="E27" i="16"/>
  <c r="E30" i="16"/>
  <c r="E35" i="16"/>
  <c r="E72" i="16"/>
  <c r="E54" i="16" s="1"/>
  <c r="C77" i="16"/>
  <c r="E91" i="16"/>
  <c r="C96" i="16"/>
  <c r="D54" i="16"/>
  <c r="D77" i="16"/>
  <c r="C45" i="16" l="1"/>
  <c r="C109" i="16" s="1"/>
  <c r="E15" i="16"/>
  <c r="E77" i="16"/>
  <c r="E45" i="16" s="1"/>
  <c r="D45" i="16"/>
  <c r="D58" i="16"/>
  <c r="E109" i="16" l="1"/>
  <c r="D55" i="16"/>
  <c r="D60" i="16" l="1"/>
  <c r="D46" i="16"/>
  <c r="D52" i="16"/>
  <c r="D109" i="16" l="1"/>
</calcChain>
</file>

<file path=xl/sharedStrings.xml><?xml version="1.0" encoding="utf-8"?>
<sst xmlns="http://schemas.openxmlformats.org/spreadsheetml/2006/main" count="203" uniqueCount="181">
  <si>
    <t>Код бюджетной классификации</t>
  </si>
  <si>
    <t>Наименование дохода</t>
  </si>
  <si>
    <t>000 1 00 00000 00 0000 000</t>
  </si>
  <si>
    <t>НАЛОГОВЫЕ И НЕНАЛОГОВЫЕ ДОХОДЫ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</si>
  <si>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</si>
  <si>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</si>
  <si>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</si>
  <si>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</si>
  <si>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</si>
  <si>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ВСЕГО ДОХОДОВ</t>
  </si>
  <si>
    <t>Субсидии бюджетам бюджетной системы Российской Федерации (межбюджетные субсидии)</t>
  </si>
  <si>
    <t xml:space="preserve"> Объемы</t>
  </si>
  <si>
    <t>Дотации бюджетам бюджетной системы Российской Федерации</t>
  </si>
  <si>
    <t>000 2 02 10000 00 0000 150</t>
  </si>
  <si>
    <t>000 2 02 15001 00 0000 150</t>
  </si>
  <si>
    <t>000 2 02 20000 00 0000 150</t>
  </si>
  <si>
    <t>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</t>
  </si>
  <si>
    <t>812 2 02 15009 02 0000 150</t>
  </si>
  <si>
    <t>Дотации бюджетам на частичную компенсацию дополнительных расходов на повышение оплаты труда работников бюджетной сферы и иные цели</t>
  </si>
  <si>
    <t>000 2 02 15009 00 0000 150</t>
  </si>
  <si>
    <t xml:space="preserve">000 2 02 25028 00 0000 150
</t>
  </si>
  <si>
    <t>Субсидии бюджетам на поддержку региональных проектов в сфере информационных технологий</t>
  </si>
  <si>
    <t>Субсидии бюджетам субъектов Российской Федерации на поддержку региональных проектов в сфере информационных технологий</t>
  </si>
  <si>
    <t xml:space="preserve">824 2 02 25028 02 0000 150
</t>
  </si>
  <si>
    <t>Сумма 
(тыс. рублей)</t>
  </si>
  <si>
    <t>000 1 01 00000 00 0000 000</t>
  </si>
  <si>
    <t>НАЛОГИ НА ПРИБЫЛЬ, ДОХОДЫ</t>
  </si>
  <si>
    <t>Налог на прибыль организаций</t>
  </si>
  <si>
    <t>000 1 01 01000 00 0000 110</t>
  </si>
  <si>
    <t>Налог на доходы физических лиц</t>
  </si>
  <si>
    <t>000 1 01 02000 01 0000 110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</si>
  <si>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</si>
  <si>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</si>
  <si>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</si>
  <si>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</si>
  <si>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</si>
  <si>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</si>
  <si>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</si>
  <si>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</si>
  <si>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НАЛОГИ НА ИМУЩЕСТВО</t>
  </si>
  <si>
    <t>000 1 06 00000 00 0000 000</t>
  </si>
  <si>
    <t>Налог на имущество организаций</t>
  </si>
  <si>
    <t>000 1 06 02000 02 0000 110</t>
  </si>
  <si>
    <t>ГОСУДАРСТВЕННАЯ ПОШЛИНА</t>
  </si>
  <si>
    <t>000 1 08 00000 00 0000 000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</si>
  <si>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</si>
  <si>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</si>
  <si>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</si>
  <si>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</si>
  <si>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</si>
  <si>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</si>
  <si>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</si>
  <si>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000 1 12 00000 00 0000 000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</si>
  <si>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</si>
  <si>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</si>
  <si>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</si>
  <si>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</si>
  <si>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</si>
  <si>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</si>
  <si>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</si>
  <si>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</si>
  <si>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</si>
  <si>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</si>
  <si>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</si>
  <si>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000 1 14 02000 00 0000 000
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</si>
  <si>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</si>
  <si>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</si>
  <si>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</si>
  <si>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</si>
  <si>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</si>
  <si>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</t>
  </si>
  <si>
    <t>752 2 02 25021 02 0000 150</t>
  </si>
  <si>
    <t>________________</t>
  </si>
  <si>
    <t>758 2 02 25021 02 0000 150</t>
  </si>
  <si>
    <t>000 2 02 15002 00 0000 150</t>
  </si>
  <si>
    <t>812 2 02 15002 02 0000 150</t>
  </si>
  <si>
    <t>Дотации бюджетам субъектов Российской Федерации на поддержку мер по обеспечению сбалансированности бюджетов</t>
  </si>
  <si>
    <t>поступления налоговых и неналоговых доходов общей суммой 
и по статьям классификации доходов бюджетов, а также объемы безвозмездных поступлений по подстатьям классификации доходов бюджетов на 2022 год</t>
  </si>
  <si>
    <t>Дотации бюджетам на поддержку мер по обеспечению сбалансированности бюджетов</t>
  </si>
  <si>
    <t>Субсидии бюджетам на реализацию мероприятий государственной программы Российской Федерации "Доступная среда"</t>
  </si>
  <si>
    <t>Субсидии бюджетам субъектов Российской Федерации на реализацию мероприятий государственной программы Российской Федерации "Доступная среда"</t>
  </si>
  <si>
    <t>000 2 02 25027 00 0000 150</t>
  </si>
  <si>
    <t>000 2 02 25021 00 0000 150</t>
  </si>
  <si>
    <t>703 2 02 25027 02 0000 150</t>
  </si>
  <si>
    <t>Единый сельскохозяйственный налог</t>
  </si>
  <si>
    <t>000 1 05 03000 01 0000 110</t>
  </si>
  <si>
    <t>000 1 05 04000 02 0000 110</t>
  </si>
  <si>
    <t>Налог, взимаемый в связи с применением патентной системы налогообложения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</si>
  <si>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</si>
  <si>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</si>
  <si>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000 1 11 09000 00 0000 120</t>
  </si>
  <si>
    <t>Прочие поступления от использования имущества, находящегося в собственности муниципальных районов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</si>
  <si>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912 2 02 15001 05 0000 150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</si>
  <si>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</si>
  <si>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 xml:space="preserve"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 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</si>
  <si>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</si>
  <si>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проведение комплексных кадастровых работ</t>
  </si>
  <si>
    <t>Субсидии бюджетам муниципальных районов на проведение комплексных кадастровых работ</t>
  </si>
  <si>
    <t>Прочие субсидии</t>
  </si>
  <si>
    <t>Прочие субсидии бюджетам муниципальных районов</t>
  </si>
  <si>
    <t xml:space="preserve">Субвенции бюджетам бюджетной системы Российской Федерации 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</si>
  <si>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</si>
  <si>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</si>
  <si>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</si>
  <si>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</si>
  <si>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</si>
  <si>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представителей0 за присмотр и уход за детьми, посещающими образовательные организации, реализующих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</si>
  <si>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</si>
  <si>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</si>
  <si>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</si>
  <si>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</si>
  <si>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Субвенции бюджетам муниципальных районов на проведение Всероссийской переписи населения 2020 года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</si>
  <si>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</si>
  <si>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</si>
  <si>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</si>
  <si>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</si>
  <si>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</si>
  <si>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000 2 02 20216 00 0000 150</t>
  </si>
  <si>
    <t>936 2 02 20216 05 0000 150</t>
  </si>
  <si>
    <t>000 2 02 25511 00 0000 150</t>
  </si>
  <si>
    <t>936 2 02 25511 05 0000 150</t>
  </si>
  <si>
    <t>000 2 02 29999 00 0000 150</t>
  </si>
  <si>
    <t>906 2 02 29999 05 0000 150</t>
  </si>
  <si>
    <t>912 2 02 29999 05 0000 150</t>
  </si>
  <si>
    <t>936 2 02 29999 05 0000 150</t>
  </si>
  <si>
    <t>000 2 02 30024 00 0000 150</t>
  </si>
  <si>
    <t>000 2 02 30000 00 0000 150</t>
  </si>
  <si>
    <t>906 2 02 30024 05 0000 150</t>
  </si>
  <si>
    <t>907 2 02 30024 05 0000 150</t>
  </si>
  <si>
    <t>912 2 02 30024 05 0000 150</t>
  </si>
  <si>
    <t>936 2 02 30024 05 0000 150</t>
  </si>
  <si>
    <t>000 2 02 30027 00 0000 150</t>
  </si>
  <si>
    <t>906 2 02 30027 05 0000 150</t>
  </si>
  <si>
    <t>000 2 02 30029 00 0000 150</t>
  </si>
  <si>
    <t>906 2 02 30029 05 0000 150</t>
  </si>
  <si>
    <t>000 2 02 35082 00 0000 150</t>
  </si>
  <si>
    <t>936 2 02 35082 05 0000 150</t>
  </si>
  <si>
    <t>000 2 02 35120 00 0000 150</t>
  </si>
  <si>
    <t>936 2 02 35120 05 0000 150</t>
  </si>
  <si>
    <t>000 2 02 39999 00 0000 150</t>
  </si>
  <si>
    <t>906 2 02 39999 05 0000 150</t>
  </si>
  <si>
    <t>936 2 02 39999 05 0000 150</t>
  </si>
  <si>
    <t>000 2 02 40014 00 0000 150</t>
  </si>
  <si>
    <t>912 2 02 40014 05 0000 150</t>
  </si>
  <si>
    <t>000 2 02 40000 00 0000 150</t>
  </si>
  <si>
    <t>907 2 02 25519 05 0000 150</t>
  </si>
  <si>
    <t>Субсидии на поддержку отрасли культуры</t>
  </si>
  <si>
    <t>Субсидии бюджетам муниципальных районов на поддержку отрасли культуры</t>
  </si>
  <si>
    <t>000 2 02 20299 00 0000 150</t>
  </si>
  <si>
    <t>936 2 02 20299 05 0000 150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</si>
  <si>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</si>
  <si>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</si>
  <si>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</si>
  <si>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000 2 02 20302 00 0000 150</t>
  </si>
  <si>
    <t>936 2 02 20302 05 0000 150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</si>
  <si>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</si>
  <si>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000 2 02 25519 00 0000 150</t>
  </si>
  <si>
    <t>000 2 02 49999 00 0000 150</t>
  </si>
  <si>
    <t>906 2 02 49999 05 0000 150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</si>
  <si>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</si>
  <si>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</si>
  <si>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</si>
  <si>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000 2 19 60010 05 0000 150</t>
  </si>
  <si>
    <t>936 2 02 40014 05 0000 150</t>
  </si>
  <si>
    <t>912 2 19 60010 05 0000 150</t>
  </si>
  <si>
    <t>906 2 19 60010 05 0000 150</t>
  </si>
  <si>
    <t>907 2 19 60010 05 0000 150</t>
  </si>
  <si>
    <t xml:space="preserve">                      к решению Тужинской районной Думы</t>
  </si>
  <si>
    <t xml:space="preserve">                      от  13.12.2021    № 4/22</t>
  </si>
  <si>
    <t xml:space="preserve">                      Приложение № 7</t>
  </si>
  <si>
    <t>907 2 02 29999 05 0000 150</t>
  </si>
  <si>
    <t>000 1 17 15030 05 0000 150</t>
  </si>
  <si>
    <t>000 1 17 15000 00 0000 150</t>
  </si>
  <si>
    <t>000 1 17 00000 00 0000 150</t>
  </si>
  <si>
    <t>ППРОЧИЕ НЕНАЛОГОВЫЕ ДОХОДЫ</t>
  </si>
  <si>
    <t>Инициативные платежи</t>
  </si>
  <si>
    <t>Инициативные платежи, зачисляемые в бюджеты муниципальных районов</t>
  </si>
  <si>
    <t>936 2 02 49999 05 0000 150</t>
  </si>
  <si>
    <t>поправка в сентябре</t>
  </si>
  <si>
    <t xml:space="preserve">                      Приложение № 4</t>
  </si>
  <si>
    <t xml:space="preserve">                      от 28.11.2022 № 14/79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</si>
</sst>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0" x14ac:knownFonts="1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4" fillId="2" borderId="0" xfId="0" applyFont="1" applyFill="1" applyAlignment="1">
      <alignment vertical="top"/>
    </xf>
    <xf numFmtId="164" fontId="3" fillId="2" borderId="1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horizontal="center" vertical="top"/>
    </xf>
    <xf numFmtId="0" fontId="5" fillId="2" borderId="0" xfId="0" applyFont="1" applyFill="1" applyBorder="1" applyAlignment="1">
      <alignment horizontal="left" vertical="top"/>
    </xf>
    <xf numFmtId="164" fontId="3" fillId="2" borderId="0" xfId="0" applyNumberFormat="1" applyFont="1" applyFill="1" applyAlignment="1">
      <alignment horizontal="center" vertical="top"/>
    </xf>
    <xf numFmtId="0" fontId="6" fillId="2" borderId="0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 vertical="top"/>
    </xf>
    <xf numFmtId="0" fontId="7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/>
    </xf>
    <xf numFmtId="0" fontId="4" fillId="2" borderId="0" xfId="0" applyFont="1" applyFill="1" applyAlignment="1">
      <alignment horizontal="left" vertical="top"/>
    </xf>
    <xf numFmtId="0" fontId="4" fillId="0" borderId="0" xfId="0" applyFont="1" applyFill="1" applyAlignment="1">
      <alignment horizontal="center" vertical="top"/>
    </xf>
    <xf numFmtId="0" fontId="4" fillId="0" borderId="0" xfId="0" applyFont="1" applyFill="1" applyAlignment="1">
      <alignment vertical="top"/>
    </xf>
    <xf numFmtId="1" fontId="8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vertical="top" wrapText="1"/>
    </xf>
    <xf numFmtId="0" fontId="4" fillId="0" borderId="1" xfId="0" applyFont="1" applyFill="1" applyBorder="1" applyAlignment="1">
      <alignment horizontal="center" vertical="top"/>
    </xf>
    <xf numFmtId="165" fontId="3" fillId="2" borderId="1" xfId="0" applyNumberFormat="1" applyFont="1" applyFill="1" applyBorder="1" applyAlignment="1">
      <alignment horizontal="right" vertical="top"/>
    </xf>
    <xf numFmtId="165" fontId="7" fillId="2" borderId="1" xfId="0" applyNumberFormat="1" applyFont="1" applyFill="1" applyBorder="1" applyAlignment="1">
      <alignment horizontal="right" vertical="top"/>
    </xf>
    <xf numFmtId="164" fontId="7" fillId="2" borderId="1" xfId="0" applyNumberFormat="1" applyFont="1" applyFill="1" applyBorder="1" applyAlignment="1">
      <alignment horizontal="right" vertical="top"/>
    </xf>
    <xf numFmtId="164" fontId="3" fillId="0" borderId="1" xfId="0" applyNumberFormat="1" applyFont="1" applyFill="1" applyBorder="1" applyAlignment="1">
      <alignment vertical="top"/>
    </xf>
    <xf numFmtId="164" fontId="3" fillId="2" borderId="1" xfId="0" applyNumberFormat="1" applyFont="1" applyFill="1" applyBorder="1" applyAlignment="1">
      <alignment horizontal="right" vertical="top"/>
    </xf>
    <xf numFmtId="0" fontId="5" fillId="2" borderId="0" xfId="0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0" fontId="4" fillId="2" borderId="2" xfId="0" applyFont="1" applyFill="1" applyBorder="1" applyAlignment="1">
      <alignment horizontal="center"/>
    </xf>
    <xf numFmtId="0" fontId="4" fillId="2" borderId="0" xfId="0" applyFont="1" applyFill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left" vertical="top"/>
    </xf>
    <xf numFmtId="0" fontId="5" fillId="0" borderId="0" xfId="0" applyFont="1" applyAlignment="1">
      <alignment vertical="top"/>
    </xf>
    <xf numFmtId="0" fontId="5" fillId="2" borderId="0" xfId="0" applyFont="1" applyFill="1" applyBorder="1" applyAlignment="1" applyProtection="1">
      <alignment horizontal="left" vertical="top" wrapTex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13"/>
  <sheetViews>
    <sheetView tabSelected="1" view="pageBreakPreview" zoomScaleSheetLayoutView="100" workbookViewId="0">
      <selection activeCell="B3" sqref="B3:E3"/>
    </sheetView>
  </sheetViews>
  <sheetFormatPr defaultRowHeight="15.75" x14ac:dyDescent="0.25"/>
  <cols>
    <col min="1" max="1" width="30" style="1" customWidth="1"/>
    <col min="2" max="2" width="46.5" style="11" customWidth="1"/>
    <col min="3" max="3" width="13" style="11" hidden="1" customWidth="1"/>
    <col min="4" max="4" width="13.5" style="5" hidden="1" customWidth="1"/>
    <col min="5" max="5" width="13" style="1" bestFit="1" customWidth="1"/>
    <col min="6" max="113" width="9" style="1"/>
    <col min="114" max="114" width="24.375" style="1" customWidth="1"/>
    <col min="115" max="115" width="45.875" style="1" customWidth="1"/>
    <col min="116" max="116" width="13.875" style="1" customWidth="1"/>
    <col min="117" max="120" width="14" style="1" customWidth="1"/>
    <col min="121" max="121" width="18.25" style="1" customWidth="1"/>
    <col min="122" max="369" width="9" style="1"/>
    <col min="370" max="370" width="24.375" style="1" customWidth="1"/>
    <col min="371" max="371" width="45.875" style="1" customWidth="1"/>
    <col min="372" max="372" width="13.875" style="1" customWidth="1"/>
    <col min="373" max="376" width="14" style="1" customWidth="1"/>
    <col min="377" max="377" width="18.25" style="1" customWidth="1"/>
    <col min="378" max="625" width="9" style="1"/>
    <col min="626" max="626" width="24.375" style="1" customWidth="1"/>
    <col min="627" max="627" width="45.875" style="1" customWidth="1"/>
    <col min="628" max="628" width="13.875" style="1" customWidth="1"/>
    <col min="629" max="632" width="14" style="1" customWidth="1"/>
    <col min="633" max="633" width="18.25" style="1" customWidth="1"/>
    <col min="634" max="881" width="9" style="1"/>
    <col min="882" max="882" width="24.375" style="1" customWidth="1"/>
    <col min="883" max="883" width="45.875" style="1" customWidth="1"/>
    <col min="884" max="884" width="13.875" style="1" customWidth="1"/>
    <col min="885" max="888" width="14" style="1" customWidth="1"/>
    <col min="889" max="889" width="18.25" style="1" customWidth="1"/>
    <col min="890" max="1137" width="9" style="1"/>
    <col min="1138" max="1138" width="24.375" style="1" customWidth="1"/>
    <col min="1139" max="1139" width="45.875" style="1" customWidth="1"/>
    <col min="1140" max="1140" width="13.875" style="1" customWidth="1"/>
    <col min="1141" max="1144" width="14" style="1" customWidth="1"/>
    <col min="1145" max="1145" width="18.25" style="1" customWidth="1"/>
    <col min="1146" max="1393" width="9" style="1"/>
    <col min="1394" max="1394" width="24.375" style="1" customWidth="1"/>
    <col min="1395" max="1395" width="45.875" style="1" customWidth="1"/>
    <col min="1396" max="1396" width="13.875" style="1" customWidth="1"/>
    <col min="1397" max="1400" width="14" style="1" customWidth="1"/>
    <col min="1401" max="1401" width="18.25" style="1" customWidth="1"/>
    <col min="1402" max="1649" width="9" style="1"/>
    <col min="1650" max="1650" width="24.375" style="1" customWidth="1"/>
    <col min="1651" max="1651" width="45.875" style="1" customWidth="1"/>
    <col min="1652" max="1652" width="13.875" style="1" customWidth="1"/>
    <col min="1653" max="1656" width="14" style="1" customWidth="1"/>
    <col min="1657" max="1657" width="18.25" style="1" customWidth="1"/>
    <col min="1658" max="1905" width="9" style="1"/>
    <col min="1906" max="1906" width="24.375" style="1" customWidth="1"/>
    <col min="1907" max="1907" width="45.875" style="1" customWidth="1"/>
    <col min="1908" max="1908" width="13.875" style="1" customWidth="1"/>
    <col min="1909" max="1912" width="14" style="1" customWidth="1"/>
    <col min="1913" max="1913" width="18.25" style="1" customWidth="1"/>
    <col min="1914" max="2161" width="9" style="1"/>
    <col min="2162" max="2162" width="24.375" style="1" customWidth="1"/>
    <col min="2163" max="2163" width="45.875" style="1" customWidth="1"/>
    <col min="2164" max="2164" width="13.875" style="1" customWidth="1"/>
    <col min="2165" max="2168" width="14" style="1" customWidth="1"/>
    <col min="2169" max="2169" width="18.25" style="1" customWidth="1"/>
    <col min="2170" max="2417" width="9" style="1"/>
    <col min="2418" max="2418" width="24.375" style="1" customWidth="1"/>
    <col min="2419" max="2419" width="45.875" style="1" customWidth="1"/>
    <col min="2420" max="2420" width="13.875" style="1" customWidth="1"/>
    <col min="2421" max="2424" width="14" style="1" customWidth="1"/>
    <col min="2425" max="2425" width="18.25" style="1" customWidth="1"/>
    <col min="2426" max="2673" width="9" style="1"/>
    <col min="2674" max="2674" width="24.375" style="1" customWidth="1"/>
    <col min="2675" max="2675" width="45.875" style="1" customWidth="1"/>
    <col min="2676" max="2676" width="13.875" style="1" customWidth="1"/>
    <col min="2677" max="2680" width="14" style="1" customWidth="1"/>
    <col min="2681" max="2681" width="18.25" style="1" customWidth="1"/>
    <col min="2682" max="2929" width="9" style="1"/>
    <col min="2930" max="2930" width="24.375" style="1" customWidth="1"/>
    <col min="2931" max="2931" width="45.875" style="1" customWidth="1"/>
    <col min="2932" max="2932" width="13.875" style="1" customWidth="1"/>
    <col min="2933" max="2936" width="14" style="1" customWidth="1"/>
    <col min="2937" max="2937" width="18.25" style="1" customWidth="1"/>
    <col min="2938" max="3185" width="9" style="1"/>
    <col min="3186" max="3186" width="24.375" style="1" customWidth="1"/>
    <col min="3187" max="3187" width="45.875" style="1" customWidth="1"/>
    <col min="3188" max="3188" width="13.875" style="1" customWidth="1"/>
    <col min="3189" max="3192" width="14" style="1" customWidth="1"/>
    <col min="3193" max="3193" width="18.25" style="1" customWidth="1"/>
    <col min="3194" max="3441" width="9" style="1"/>
    <col min="3442" max="3442" width="24.375" style="1" customWidth="1"/>
    <col min="3443" max="3443" width="45.875" style="1" customWidth="1"/>
    <col min="3444" max="3444" width="13.875" style="1" customWidth="1"/>
    <col min="3445" max="3448" width="14" style="1" customWidth="1"/>
    <col min="3449" max="3449" width="18.25" style="1" customWidth="1"/>
    <col min="3450" max="3697" width="9" style="1"/>
    <col min="3698" max="3698" width="24.375" style="1" customWidth="1"/>
    <col min="3699" max="3699" width="45.875" style="1" customWidth="1"/>
    <col min="3700" max="3700" width="13.875" style="1" customWidth="1"/>
    <col min="3701" max="3704" width="14" style="1" customWidth="1"/>
    <col min="3705" max="3705" width="18.25" style="1" customWidth="1"/>
    <col min="3706" max="3953" width="9" style="1"/>
    <col min="3954" max="3954" width="24.375" style="1" customWidth="1"/>
    <col min="3955" max="3955" width="45.875" style="1" customWidth="1"/>
    <col min="3956" max="3956" width="13.875" style="1" customWidth="1"/>
    <col min="3957" max="3960" width="14" style="1" customWidth="1"/>
    <col min="3961" max="3961" width="18.25" style="1" customWidth="1"/>
    <col min="3962" max="4209" width="9" style="1"/>
    <col min="4210" max="4210" width="24.375" style="1" customWidth="1"/>
    <col min="4211" max="4211" width="45.875" style="1" customWidth="1"/>
    <col min="4212" max="4212" width="13.875" style="1" customWidth="1"/>
    <col min="4213" max="4216" width="14" style="1" customWidth="1"/>
    <col min="4217" max="4217" width="18.25" style="1" customWidth="1"/>
    <col min="4218" max="4465" width="9" style="1"/>
    <col min="4466" max="4466" width="24.375" style="1" customWidth="1"/>
    <col min="4467" max="4467" width="45.875" style="1" customWidth="1"/>
    <col min="4468" max="4468" width="13.875" style="1" customWidth="1"/>
    <col min="4469" max="4472" width="14" style="1" customWidth="1"/>
    <col min="4473" max="4473" width="18.25" style="1" customWidth="1"/>
    <col min="4474" max="4721" width="9" style="1"/>
    <col min="4722" max="4722" width="24.375" style="1" customWidth="1"/>
    <col min="4723" max="4723" width="45.875" style="1" customWidth="1"/>
    <col min="4724" max="4724" width="13.875" style="1" customWidth="1"/>
    <col min="4725" max="4728" width="14" style="1" customWidth="1"/>
    <col min="4729" max="4729" width="18.25" style="1" customWidth="1"/>
    <col min="4730" max="4977" width="9" style="1"/>
    <col min="4978" max="4978" width="24.375" style="1" customWidth="1"/>
    <col min="4979" max="4979" width="45.875" style="1" customWidth="1"/>
    <col min="4980" max="4980" width="13.875" style="1" customWidth="1"/>
    <col min="4981" max="4984" width="14" style="1" customWidth="1"/>
    <col min="4985" max="4985" width="18.25" style="1" customWidth="1"/>
    <col min="4986" max="5233" width="9" style="1"/>
    <col min="5234" max="5234" width="24.375" style="1" customWidth="1"/>
    <col min="5235" max="5235" width="45.875" style="1" customWidth="1"/>
    <col min="5236" max="5236" width="13.875" style="1" customWidth="1"/>
    <col min="5237" max="5240" width="14" style="1" customWidth="1"/>
    <col min="5241" max="5241" width="18.25" style="1" customWidth="1"/>
    <col min="5242" max="5489" width="9" style="1"/>
    <col min="5490" max="5490" width="24.375" style="1" customWidth="1"/>
    <col min="5491" max="5491" width="45.875" style="1" customWidth="1"/>
    <col min="5492" max="5492" width="13.875" style="1" customWidth="1"/>
    <col min="5493" max="5496" width="14" style="1" customWidth="1"/>
    <col min="5497" max="5497" width="18.25" style="1" customWidth="1"/>
    <col min="5498" max="5745" width="9" style="1"/>
    <col min="5746" max="5746" width="24.375" style="1" customWidth="1"/>
    <col min="5747" max="5747" width="45.875" style="1" customWidth="1"/>
    <col min="5748" max="5748" width="13.875" style="1" customWidth="1"/>
    <col min="5749" max="5752" width="14" style="1" customWidth="1"/>
    <col min="5753" max="5753" width="18.25" style="1" customWidth="1"/>
    <col min="5754" max="6001" width="9" style="1"/>
    <col min="6002" max="6002" width="24.375" style="1" customWidth="1"/>
    <col min="6003" max="6003" width="45.875" style="1" customWidth="1"/>
    <col min="6004" max="6004" width="13.875" style="1" customWidth="1"/>
    <col min="6005" max="6008" width="14" style="1" customWidth="1"/>
    <col min="6009" max="6009" width="18.25" style="1" customWidth="1"/>
    <col min="6010" max="6257" width="9" style="1"/>
    <col min="6258" max="6258" width="24.375" style="1" customWidth="1"/>
    <col min="6259" max="6259" width="45.875" style="1" customWidth="1"/>
    <col min="6260" max="6260" width="13.875" style="1" customWidth="1"/>
    <col min="6261" max="6264" width="14" style="1" customWidth="1"/>
    <col min="6265" max="6265" width="18.25" style="1" customWidth="1"/>
    <col min="6266" max="6513" width="9" style="1"/>
    <col min="6514" max="6514" width="24.375" style="1" customWidth="1"/>
    <col min="6515" max="6515" width="45.875" style="1" customWidth="1"/>
    <col min="6516" max="6516" width="13.875" style="1" customWidth="1"/>
    <col min="6517" max="6520" width="14" style="1" customWidth="1"/>
    <col min="6521" max="6521" width="18.25" style="1" customWidth="1"/>
    <col min="6522" max="6769" width="9" style="1"/>
    <col min="6770" max="6770" width="24.375" style="1" customWidth="1"/>
    <col min="6771" max="6771" width="45.875" style="1" customWidth="1"/>
    <col min="6772" max="6772" width="13.875" style="1" customWidth="1"/>
    <col min="6773" max="6776" width="14" style="1" customWidth="1"/>
    <col min="6777" max="6777" width="18.25" style="1" customWidth="1"/>
    <col min="6778" max="7025" width="9" style="1"/>
    <col min="7026" max="7026" width="24.375" style="1" customWidth="1"/>
    <col min="7027" max="7027" width="45.875" style="1" customWidth="1"/>
    <col min="7028" max="7028" width="13.875" style="1" customWidth="1"/>
    <col min="7029" max="7032" width="14" style="1" customWidth="1"/>
    <col min="7033" max="7033" width="18.25" style="1" customWidth="1"/>
    <col min="7034" max="7281" width="9" style="1"/>
    <col min="7282" max="7282" width="24.375" style="1" customWidth="1"/>
    <col min="7283" max="7283" width="45.875" style="1" customWidth="1"/>
    <col min="7284" max="7284" width="13.875" style="1" customWidth="1"/>
    <col min="7285" max="7288" width="14" style="1" customWidth="1"/>
    <col min="7289" max="7289" width="18.25" style="1" customWidth="1"/>
    <col min="7290" max="7537" width="9" style="1"/>
    <col min="7538" max="7538" width="24.375" style="1" customWidth="1"/>
    <col min="7539" max="7539" width="45.875" style="1" customWidth="1"/>
    <col min="7540" max="7540" width="13.875" style="1" customWidth="1"/>
    <col min="7541" max="7544" width="14" style="1" customWidth="1"/>
    <col min="7545" max="7545" width="18.25" style="1" customWidth="1"/>
    <col min="7546" max="7793" width="9" style="1"/>
    <col min="7794" max="7794" width="24.375" style="1" customWidth="1"/>
    <col min="7795" max="7795" width="45.875" style="1" customWidth="1"/>
    <col min="7796" max="7796" width="13.875" style="1" customWidth="1"/>
    <col min="7797" max="7800" width="14" style="1" customWidth="1"/>
    <col min="7801" max="7801" width="18.25" style="1" customWidth="1"/>
    <col min="7802" max="8049" width="9" style="1"/>
    <col min="8050" max="8050" width="24.375" style="1" customWidth="1"/>
    <col min="8051" max="8051" width="45.875" style="1" customWidth="1"/>
    <col min="8052" max="8052" width="13.875" style="1" customWidth="1"/>
    <col min="8053" max="8056" width="14" style="1" customWidth="1"/>
    <col min="8057" max="8057" width="18.25" style="1" customWidth="1"/>
    <col min="8058" max="8305" width="9" style="1"/>
    <col min="8306" max="8306" width="24.375" style="1" customWidth="1"/>
    <col min="8307" max="8307" width="45.875" style="1" customWidth="1"/>
    <col min="8308" max="8308" width="13.875" style="1" customWidth="1"/>
    <col min="8309" max="8312" width="14" style="1" customWidth="1"/>
    <col min="8313" max="8313" width="18.25" style="1" customWidth="1"/>
    <col min="8314" max="8561" width="9" style="1"/>
    <col min="8562" max="8562" width="24.375" style="1" customWidth="1"/>
    <col min="8563" max="8563" width="45.875" style="1" customWidth="1"/>
    <col min="8564" max="8564" width="13.875" style="1" customWidth="1"/>
    <col min="8565" max="8568" width="14" style="1" customWidth="1"/>
    <col min="8569" max="8569" width="18.25" style="1" customWidth="1"/>
    <col min="8570" max="8817" width="9" style="1"/>
    <col min="8818" max="8818" width="24.375" style="1" customWidth="1"/>
    <col min="8819" max="8819" width="45.875" style="1" customWidth="1"/>
    <col min="8820" max="8820" width="13.875" style="1" customWidth="1"/>
    <col min="8821" max="8824" width="14" style="1" customWidth="1"/>
    <col min="8825" max="8825" width="18.25" style="1" customWidth="1"/>
    <col min="8826" max="9073" width="9" style="1"/>
    <col min="9074" max="9074" width="24.375" style="1" customWidth="1"/>
    <col min="9075" max="9075" width="45.875" style="1" customWidth="1"/>
    <col min="9076" max="9076" width="13.875" style="1" customWidth="1"/>
    <col min="9077" max="9080" width="14" style="1" customWidth="1"/>
    <col min="9081" max="9081" width="18.25" style="1" customWidth="1"/>
    <col min="9082" max="9329" width="9" style="1"/>
    <col min="9330" max="9330" width="24.375" style="1" customWidth="1"/>
    <col min="9331" max="9331" width="45.875" style="1" customWidth="1"/>
    <col min="9332" max="9332" width="13.875" style="1" customWidth="1"/>
    <col min="9333" max="9336" width="14" style="1" customWidth="1"/>
    <col min="9337" max="9337" width="18.25" style="1" customWidth="1"/>
    <col min="9338" max="9585" width="9" style="1"/>
    <col min="9586" max="9586" width="24.375" style="1" customWidth="1"/>
    <col min="9587" max="9587" width="45.875" style="1" customWidth="1"/>
    <col min="9588" max="9588" width="13.875" style="1" customWidth="1"/>
    <col min="9589" max="9592" width="14" style="1" customWidth="1"/>
    <col min="9593" max="9593" width="18.25" style="1" customWidth="1"/>
    <col min="9594" max="9841" width="9" style="1"/>
    <col min="9842" max="9842" width="24.375" style="1" customWidth="1"/>
    <col min="9843" max="9843" width="45.875" style="1" customWidth="1"/>
    <col min="9844" max="9844" width="13.875" style="1" customWidth="1"/>
    <col min="9845" max="9848" width="14" style="1" customWidth="1"/>
    <col min="9849" max="9849" width="18.25" style="1" customWidth="1"/>
    <col min="9850" max="10097" width="9" style="1"/>
    <col min="10098" max="10098" width="24.375" style="1" customWidth="1"/>
    <col min="10099" max="10099" width="45.875" style="1" customWidth="1"/>
    <col min="10100" max="10100" width="13.875" style="1" customWidth="1"/>
    <col min="10101" max="10104" width="14" style="1" customWidth="1"/>
    <col min="10105" max="10105" width="18.25" style="1" customWidth="1"/>
    <col min="10106" max="10353" width="9" style="1"/>
    <col min="10354" max="10354" width="24.375" style="1" customWidth="1"/>
    <col min="10355" max="10355" width="45.875" style="1" customWidth="1"/>
    <col min="10356" max="10356" width="13.875" style="1" customWidth="1"/>
    <col min="10357" max="10360" width="14" style="1" customWidth="1"/>
    <col min="10361" max="10361" width="18.25" style="1" customWidth="1"/>
    <col min="10362" max="10609" width="9" style="1"/>
    <col min="10610" max="10610" width="24.375" style="1" customWidth="1"/>
    <col min="10611" max="10611" width="45.875" style="1" customWidth="1"/>
    <col min="10612" max="10612" width="13.875" style="1" customWidth="1"/>
    <col min="10613" max="10616" width="14" style="1" customWidth="1"/>
    <col min="10617" max="10617" width="18.25" style="1" customWidth="1"/>
    <col min="10618" max="10865" width="9" style="1"/>
    <col min="10866" max="10866" width="24.375" style="1" customWidth="1"/>
    <col min="10867" max="10867" width="45.875" style="1" customWidth="1"/>
    <col min="10868" max="10868" width="13.875" style="1" customWidth="1"/>
    <col min="10869" max="10872" width="14" style="1" customWidth="1"/>
    <col min="10873" max="10873" width="18.25" style="1" customWidth="1"/>
    <col min="10874" max="11121" width="9" style="1"/>
    <col min="11122" max="11122" width="24.375" style="1" customWidth="1"/>
    <col min="11123" max="11123" width="45.875" style="1" customWidth="1"/>
    <col min="11124" max="11124" width="13.875" style="1" customWidth="1"/>
    <col min="11125" max="11128" width="14" style="1" customWidth="1"/>
    <col min="11129" max="11129" width="18.25" style="1" customWidth="1"/>
    <col min="11130" max="11377" width="9" style="1"/>
    <col min="11378" max="11378" width="24.375" style="1" customWidth="1"/>
    <col min="11379" max="11379" width="45.875" style="1" customWidth="1"/>
    <col min="11380" max="11380" width="13.875" style="1" customWidth="1"/>
    <col min="11381" max="11384" width="14" style="1" customWidth="1"/>
    <col min="11385" max="11385" width="18.25" style="1" customWidth="1"/>
    <col min="11386" max="11633" width="9" style="1"/>
    <col min="11634" max="11634" width="24.375" style="1" customWidth="1"/>
    <col min="11635" max="11635" width="45.875" style="1" customWidth="1"/>
    <col min="11636" max="11636" width="13.875" style="1" customWidth="1"/>
    <col min="11637" max="11640" width="14" style="1" customWidth="1"/>
    <col min="11641" max="11641" width="18.25" style="1" customWidth="1"/>
    <col min="11642" max="11889" width="9" style="1"/>
    <col min="11890" max="11890" width="24.375" style="1" customWidth="1"/>
    <col min="11891" max="11891" width="45.875" style="1" customWidth="1"/>
    <col min="11892" max="11892" width="13.875" style="1" customWidth="1"/>
    <col min="11893" max="11896" width="14" style="1" customWidth="1"/>
    <col min="11897" max="11897" width="18.25" style="1" customWidth="1"/>
    <col min="11898" max="12145" width="9" style="1"/>
    <col min="12146" max="12146" width="24.375" style="1" customWidth="1"/>
    <col min="12147" max="12147" width="45.875" style="1" customWidth="1"/>
    <col min="12148" max="12148" width="13.875" style="1" customWidth="1"/>
    <col min="12149" max="12152" width="14" style="1" customWidth="1"/>
    <col min="12153" max="12153" width="18.25" style="1" customWidth="1"/>
    <col min="12154" max="12401" width="9" style="1"/>
    <col min="12402" max="12402" width="24.375" style="1" customWidth="1"/>
    <col min="12403" max="12403" width="45.875" style="1" customWidth="1"/>
    <col min="12404" max="12404" width="13.875" style="1" customWidth="1"/>
    <col min="12405" max="12408" width="14" style="1" customWidth="1"/>
    <col min="12409" max="12409" width="18.25" style="1" customWidth="1"/>
    <col min="12410" max="12657" width="9" style="1"/>
    <col min="12658" max="12658" width="24.375" style="1" customWidth="1"/>
    <col min="12659" max="12659" width="45.875" style="1" customWidth="1"/>
    <col min="12660" max="12660" width="13.875" style="1" customWidth="1"/>
    <col min="12661" max="12664" width="14" style="1" customWidth="1"/>
    <col min="12665" max="12665" width="18.25" style="1" customWidth="1"/>
    <col min="12666" max="12913" width="9" style="1"/>
    <col min="12914" max="12914" width="24.375" style="1" customWidth="1"/>
    <col min="12915" max="12915" width="45.875" style="1" customWidth="1"/>
    <col min="12916" max="12916" width="13.875" style="1" customWidth="1"/>
    <col min="12917" max="12920" width="14" style="1" customWidth="1"/>
    <col min="12921" max="12921" width="18.25" style="1" customWidth="1"/>
    <col min="12922" max="13169" width="9" style="1"/>
    <col min="13170" max="13170" width="24.375" style="1" customWidth="1"/>
    <col min="13171" max="13171" width="45.875" style="1" customWidth="1"/>
    <col min="13172" max="13172" width="13.875" style="1" customWidth="1"/>
    <col min="13173" max="13176" width="14" style="1" customWidth="1"/>
    <col min="13177" max="13177" width="18.25" style="1" customWidth="1"/>
    <col min="13178" max="13425" width="9" style="1"/>
    <col min="13426" max="13426" width="24.375" style="1" customWidth="1"/>
    <col min="13427" max="13427" width="45.875" style="1" customWidth="1"/>
    <col min="13428" max="13428" width="13.875" style="1" customWidth="1"/>
    <col min="13429" max="13432" width="14" style="1" customWidth="1"/>
    <col min="13433" max="13433" width="18.25" style="1" customWidth="1"/>
    <col min="13434" max="13681" width="9" style="1"/>
    <col min="13682" max="13682" width="24.375" style="1" customWidth="1"/>
    <col min="13683" max="13683" width="45.875" style="1" customWidth="1"/>
    <col min="13684" max="13684" width="13.875" style="1" customWidth="1"/>
    <col min="13685" max="13688" width="14" style="1" customWidth="1"/>
    <col min="13689" max="13689" width="18.25" style="1" customWidth="1"/>
    <col min="13690" max="13937" width="9" style="1"/>
    <col min="13938" max="13938" width="24.375" style="1" customWidth="1"/>
    <col min="13939" max="13939" width="45.875" style="1" customWidth="1"/>
    <col min="13940" max="13940" width="13.875" style="1" customWidth="1"/>
    <col min="13941" max="13944" width="14" style="1" customWidth="1"/>
    <col min="13945" max="13945" width="18.25" style="1" customWidth="1"/>
    <col min="13946" max="14193" width="9" style="1"/>
    <col min="14194" max="14194" width="24.375" style="1" customWidth="1"/>
    <col min="14195" max="14195" width="45.875" style="1" customWidth="1"/>
    <col min="14196" max="14196" width="13.875" style="1" customWidth="1"/>
    <col min="14197" max="14200" width="14" style="1" customWidth="1"/>
    <col min="14201" max="14201" width="18.25" style="1" customWidth="1"/>
    <col min="14202" max="14449" width="9" style="1"/>
    <col min="14450" max="14450" width="24.375" style="1" customWidth="1"/>
    <col min="14451" max="14451" width="45.875" style="1" customWidth="1"/>
    <col min="14452" max="14452" width="13.875" style="1" customWidth="1"/>
    <col min="14453" max="14456" width="14" style="1" customWidth="1"/>
    <col min="14457" max="14457" width="18.25" style="1" customWidth="1"/>
    <col min="14458" max="14705" width="9" style="1"/>
    <col min="14706" max="14706" width="24.375" style="1" customWidth="1"/>
    <col min="14707" max="14707" width="45.875" style="1" customWidth="1"/>
    <col min="14708" max="14708" width="13.875" style="1" customWidth="1"/>
    <col min="14709" max="14712" width="14" style="1" customWidth="1"/>
    <col min="14713" max="14713" width="18.25" style="1" customWidth="1"/>
    <col min="14714" max="14961" width="9" style="1"/>
    <col min="14962" max="14962" width="24.375" style="1" customWidth="1"/>
    <col min="14963" max="14963" width="45.875" style="1" customWidth="1"/>
    <col min="14964" max="14964" width="13.875" style="1" customWidth="1"/>
    <col min="14965" max="14968" width="14" style="1" customWidth="1"/>
    <col min="14969" max="14969" width="18.25" style="1" customWidth="1"/>
    <col min="14970" max="15217" width="9" style="1"/>
    <col min="15218" max="15218" width="24.375" style="1" customWidth="1"/>
    <col min="15219" max="15219" width="45.875" style="1" customWidth="1"/>
    <col min="15220" max="15220" width="13.875" style="1" customWidth="1"/>
    <col min="15221" max="15224" width="14" style="1" customWidth="1"/>
    <col min="15225" max="15225" width="18.25" style="1" customWidth="1"/>
    <col min="15226" max="15473" width="9" style="1"/>
    <col min="15474" max="15474" width="24.375" style="1" customWidth="1"/>
    <col min="15475" max="15475" width="45.875" style="1" customWidth="1"/>
    <col min="15476" max="15476" width="13.875" style="1" customWidth="1"/>
    <col min="15477" max="15480" width="14" style="1" customWidth="1"/>
    <col min="15481" max="15481" width="18.25" style="1" customWidth="1"/>
    <col min="15482" max="15729" width="9" style="1"/>
    <col min="15730" max="15730" width="24.375" style="1" customWidth="1"/>
    <col min="15731" max="15731" width="45.875" style="1" customWidth="1"/>
    <col min="15732" max="15732" width="13.875" style="1" customWidth="1"/>
    <col min="15733" max="15736" width="14" style="1" customWidth="1"/>
    <col min="15737" max="15737" width="18.25" style="1" customWidth="1"/>
    <col min="15738" max="15985" width="9" style="1"/>
    <col min="15986" max="15986" width="24.375" style="1" customWidth="1"/>
    <col min="15987" max="15987" width="45.875" style="1" customWidth="1"/>
    <col min="15988" max="15988" width="13.875" style="1" customWidth="1"/>
    <col min="15989" max="15992" width="14" style="1" customWidth="1"/>
    <col min="15993" max="15993" width="18.25" style="1" customWidth="1"/>
    <col min="15994" max="16384" width="9" style="1"/>
  </cols>
  <sheetData>
    <row r="1" spans="1:5" ht="18.75" x14ac:dyDescent="0.25">
      <c r="B1" s="33" t="s">
        <v>179</v>
      </c>
      <c r="C1" s="34"/>
      <c r="D1" s="34"/>
      <c r="E1" s="34"/>
    </row>
    <row r="2" spans="1:5" ht="18.75" x14ac:dyDescent="0.25">
      <c r="B2" s="33" t="s">
        <v>167</v>
      </c>
      <c r="C2" s="34"/>
      <c r="D2" s="34"/>
      <c r="E2" s="34"/>
    </row>
    <row r="3" spans="1:5" ht="18.75" x14ac:dyDescent="0.25">
      <c r="B3" s="33" t="s">
        <v>180</v>
      </c>
      <c r="C3" s="34"/>
      <c r="D3" s="34"/>
      <c r="E3" s="34"/>
    </row>
    <row r="5" spans="1:5" ht="18" customHeight="1" x14ac:dyDescent="0.25">
      <c r="B5" s="35" t="s">
        <v>169</v>
      </c>
      <c r="C5" s="35"/>
      <c r="D5" s="35"/>
      <c r="E5" s="28"/>
    </row>
    <row r="6" spans="1:5" ht="18" customHeight="1" x14ac:dyDescent="0.25">
      <c r="B6" s="27" t="s">
        <v>167</v>
      </c>
      <c r="C6" s="27"/>
      <c r="D6" s="27"/>
      <c r="E6" s="28"/>
    </row>
    <row r="7" spans="1:5" ht="18" customHeight="1" x14ac:dyDescent="0.25">
      <c r="B7" s="27" t="s">
        <v>168</v>
      </c>
      <c r="C7" s="27"/>
      <c r="D7" s="27"/>
      <c r="E7" s="28"/>
    </row>
    <row r="8" spans="1:5" ht="18" customHeight="1" x14ac:dyDescent="0.25">
      <c r="B8" s="27"/>
      <c r="C8" s="27"/>
      <c r="D8" s="27"/>
    </row>
    <row r="9" spans="1:5" ht="36" customHeight="1" x14ac:dyDescent="0.25">
      <c r="A9" s="3"/>
      <c r="B9" s="4"/>
      <c r="C9" s="4"/>
    </row>
    <row r="10" spans="1:5" ht="18" customHeight="1" x14ac:dyDescent="0.25">
      <c r="A10" s="31" t="s">
        <v>11</v>
      </c>
      <c r="B10" s="31"/>
      <c r="C10" s="31"/>
      <c r="D10" s="31"/>
    </row>
    <row r="11" spans="1:5" ht="54" customHeight="1" x14ac:dyDescent="0.25">
      <c r="A11" s="32" t="s">
        <v>77</v>
      </c>
      <c r="B11" s="32"/>
      <c r="C11" s="32"/>
      <c r="D11" s="32"/>
    </row>
    <row r="12" spans="1:5" ht="24" customHeight="1" x14ac:dyDescent="0.25">
      <c r="A12" s="6"/>
      <c r="B12" s="4"/>
      <c r="C12" s="4"/>
    </row>
    <row r="13" spans="1:5" s="8" customFormat="1" ht="31.5" x14ac:dyDescent="0.25">
      <c r="A13" s="7" t="s">
        <v>0</v>
      </c>
      <c r="B13" s="7" t="s">
        <v>1</v>
      </c>
      <c r="C13" s="2" t="s">
        <v>24</v>
      </c>
      <c r="D13" s="2" t="s">
        <v>178</v>
      </c>
      <c r="E13" s="2" t="s">
        <v>24</v>
      </c>
    </row>
    <row r="14" spans="1:5" s="12" customFormat="1" ht="12.75" x14ac:dyDescent="0.25">
      <c r="A14" s="14">
        <v>1</v>
      </c>
      <c r="B14" s="14">
        <v>2</v>
      </c>
      <c r="C14" s="14">
        <v>3</v>
      </c>
      <c r="D14" s="14">
        <v>4</v>
      </c>
      <c r="E14" s="21">
        <v>3</v>
      </c>
    </row>
    <row r="15" spans="1:5" s="13" customFormat="1" x14ac:dyDescent="0.25">
      <c r="A15" s="9" t="s">
        <v>2</v>
      </c>
      <c r="B15" s="9" t="s">
        <v>3</v>
      </c>
      <c r="C15" s="23">
        <f>C16+C19+C21+C25+C27+C30+C33+C35+C38+C40+C42</f>
        <v>45838.909999999989</v>
      </c>
      <c r="D15" s="23">
        <f>D16+D19+D21+D25+D27+D30+D33+D35+D38+D40+D42</f>
        <v>0</v>
      </c>
      <c r="E15" s="24">
        <f>E16+E19+E21+E25+E27+E30+E33+E35+E38+E40+E42</f>
        <v>45838.909999999989</v>
      </c>
    </row>
    <row r="16" spans="1:5" s="13" customFormat="1" x14ac:dyDescent="0.25">
      <c r="A16" s="9" t="s">
        <v>25</v>
      </c>
      <c r="B16" s="9" t="s">
        <v>26</v>
      </c>
      <c r="C16" s="23">
        <f>C17+C18</f>
        <v>10177.299999999999</v>
      </c>
      <c r="D16" s="23">
        <f>D17+D18</f>
        <v>0</v>
      </c>
      <c r="E16" s="24">
        <f>E17+E18</f>
        <v>10177.299999999999</v>
      </c>
    </row>
    <row r="17" spans="1:5" s="13" customFormat="1" hidden="1" x14ac:dyDescent="0.25">
      <c r="A17" s="15" t="s">
        <v>28</v>
      </c>
      <c r="B17" s="15" t="s">
        <v>27</v>
      </c>
      <c r="C17" s="22"/>
      <c r="D17" s="22"/>
      <c r="E17" s="25"/>
    </row>
    <row r="18" spans="1:5" s="13" customFormat="1" x14ac:dyDescent="0.25">
      <c r="A18" s="15" t="s">
        <v>30</v>
      </c>
      <c r="B18" s="15" t="s">
        <v>29</v>
      </c>
      <c r="C18" s="22">
        <v>10177.299999999999</v>
      </c>
      <c r="D18" s="22"/>
      <c r="E18" s="25">
        <f t="shared" ref="E18:E41" si="0">C18+D18</f>
        <v>10177.299999999999</v>
      </c>
    </row>
    <row r="19" spans="1:5" s="13" customFormat="1" ht="47.25" x14ac:dyDescent="0.25">
      <c r="A19" s="9" t="s">
        <v>32</v>
      </c>
      <c r="B19" s="9" t="s">
        <v>31</v>
      </c>
      <c r="C19" s="23">
        <f>C20</f>
        <v>3562.2</v>
      </c>
      <c r="D19" s="23">
        <f>D20</f>
        <v>0</v>
      </c>
      <c r="E19" s="24">
        <f>E20</f>
        <v>3562.2</v>
      </c>
    </row>
    <row r="20" spans="1:5" s="13" customFormat="1" ht="34.5" customHeight="1" x14ac:dyDescent="0.25">
      <c r="A20" s="15" t="s">
        <v>34</v>
      </c>
      <c r="B20" s="15" t="s">
        <v>33</v>
      </c>
      <c r="C20" s="22">
        <v>3562.2</v>
      </c>
      <c r="D20" s="22"/>
      <c r="E20" s="25">
        <f t="shared" si="0"/>
        <v>3562.2</v>
      </c>
    </row>
    <row r="21" spans="1:5" s="13" customFormat="1" x14ac:dyDescent="0.25">
      <c r="A21" s="9" t="s">
        <v>36</v>
      </c>
      <c r="B21" s="9" t="s">
        <v>35</v>
      </c>
      <c r="C21" s="23">
        <f>C22+C23+C24</f>
        <v>25360.7</v>
      </c>
      <c r="D21" s="23">
        <f>D22+D23+D24</f>
        <v>0</v>
      </c>
      <c r="E21" s="24">
        <f>E22+E23+E24</f>
        <v>25360.7</v>
      </c>
    </row>
    <row r="22" spans="1:5" s="13" customFormat="1" ht="31.5" x14ac:dyDescent="0.25">
      <c r="A22" s="15" t="s">
        <v>38</v>
      </c>
      <c r="B22" s="15" t="s">
        <v>37</v>
      </c>
      <c r="C22" s="22">
        <v>23710.7</v>
      </c>
      <c r="D22" s="22">
        <v>0</v>
      </c>
      <c r="E22" s="25">
        <f t="shared" si="0"/>
        <v>23710.7</v>
      </c>
    </row>
    <row r="23" spans="1:5" s="13" customFormat="1" x14ac:dyDescent="0.25">
      <c r="A23" s="15" t="s">
        <v>85</v>
      </c>
      <c r="B23" s="15" t="s">
        <v>84</v>
      </c>
      <c r="C23" s="22">
        <v>1025</v>
      </c>
      <c r="D23" s="22">
        <v>0</v>
      </c>
      <c r="E23" s="25">
        <f t="shared" si="0"/>
        <v>1025</v>
      </c>
    </row>
    <row r="24" spans="1:5" s="13" customFormat="1" ht="31.5" x14ac:dyDescent="0.25">
      <c r="A24" s="15" t="s">
        <v>86</v>
      </c>
      <c r="B24" s="15" t="s">
        <v>87</v>
      </c>
      <c r="C24" s="22">
        <v>625</v>
      </c>
      <c r="D24" s="22"/>
      <c r="E24" s="25">
        <f t="shared" si="0"/>
        <v>625</v>
      </c>
    </row>
    <row r="25" spans="1:5" s="13" customFormat="1" x14ac:dyDescent="0.25">
      <c r="A25" s="9" t="s">
        <v>40</v>
      </c>
      <c r="B25" s="9" t="s">
        <v>39</v>
      </c>
      <c r="C25" s="23">
        <f>C26</f>
        <v>642</v>
      </c>
      <c r="D25" s="23">
        <f>D26</f>
        <v>0</v>
      </c>
      <c r="E25" s="24">
        <f>E26</f>
        <v>642</v>
      </c>
    </row>
    <row r="26" spans="1:5" s="13" customFormat="1" x14ac:dyDescent="0.25">
      <c r="A26" s="15" t="s">
        <v>42</v>
      </c>
      <c r="B26" s="15" t="s">
        <v>41</v>
      </c>
      <c r="C26" s="22">
        <v>642</v>
      </c>
      <c r="D26" s="22"/>
      <c r="E26" s="25">
        <f t="shared" si="0"/>
        <v>642</v>
      </c>
    </row>
    <row r="27" spans="1:5" s="13" customFormat="1" x14ac:dyDescent="0.25">
      <c r="A27" s="9" t="s">
        <v>44</v>
      </c>
      <c r="B27" s="9" t="s">
        <v>43</v>
      </c>
      <c r="C27" s="23">
        <f>C28+C29</f>
        <v>339.5</v>
      </c>
      <c r="D27" s="23">
        <f>D28+D29</f>
        <v>0</v>
      </c>
      <c r="E27" s="24">
        <f>E28+E29</f>
        <v>339.5</v>
      </c>
    </row>
    <row r="28" spans="1:5" s="13" customFormat="1" ht="47.25" x14ac:dyDescent="0.25">
      <c r="A28" s="15" t="s">
        <v>88</v>
      </c>
      <c r="B28" s="15" t="s">
        <v>89</v>
      </c>
      <c r="C28" s="22">
        <v>339.5</v>
      </c>
      <c r="D28" s="22"/>
      <c r="E28" s="25">
        <f t="shared" si="0"/>
        <v>339.5</v>
      </c>
    </row>
    <row r="29" spans="1:5" s="13" customFormat="1" ht="47.25" x14ac:dyDescent="0.25">
      <c r="A29" s="15" t="s">
        <v>45</v>
      </c>
      <c r="B29" s="15" t="s">
        <v>46</v>
      </c>
      <c r="C29" s="22">
        <v>0</v>
      </c>
      <c r="D29" s="22"/>
      <c r="E29" s="25">
        <f t="shared" si="0"/>
        <v>0</v>
      </c>
    </row>
    <row r="30" spans="1:5" s="13" customFormat="1" ht="63" x14ac:dyDescent="0.25">
      <c r="A30" s="9" t="s">
        <v>47</v>
      </c>
      <c r="B30" s="9" t="s">
        <v>48</v>
      </c>
      <c r="C30" s="23">
        <f>C31+C32</f>
        <v>1580.5</v>
      </c>
      <c r="D30" s="23">
        <f>D31+D32</f>
        <v>0</v>
      </c>
      <c r="E30" s="24">
        <f>E31+E32</f>
        <v>1580.5</v>
      </c>
    </row>
    <row r="31" spans="1:5" s="13" customFormat="1" ht="97.5" customHeight="1" x14ac:dyDescent="0.25">
      <c r="A31" s="15" t="s">
        <v>49</v>
      </c>
      <c r="B31" s="15" t="s">
        <v>50</v>
      </c>
      <c r="C31" s="22">
        <v>1414.5</v>
      </c>
      <c r="D31" s="22"/>
      <c r="E31" s="25">
        <f t="shared" si="0"/>
        <v>1414.5</v>
      </c>
    </row>
    <row r="32" spans="1:5" s="13" customFormat="1" ht="94.5" x14ac:dyDescent="0.25">
      <c r="A32" s="15" t="s">
        <v>90</v>
      </c>
      <c r="B32" s="15" t="s">
        <v>91</v>
      </c>
      <c r="C32" s="22">
        <v>166</v>
      </c>
      <c r="D32" s="22"/>
      <c r="E32" s="25">
        <f t="shared" si="0"/>
        <v>166</v>
      </c>
    </row>
    <row r="33" spans="1:5" s="13" customFormat="1" ht="31.5" x14ac:dyDescent="0.25">
      <c r="A33" s="9" t="s">
        <v>52</v>
      </c>
      <c r="B33" s="9" t="s">
        <v>51</v>
      </c>
      <c r="C33" s="23">
        <f>C34</f>
        <v>22.2</v>
      </c>
      <c r="D33" s="23">
        <f>D34</f>
        <v>0</v>
      </c>
      <c r="E33" s="24">
        <f>E34</f>
        <v>22.2</v>
      </c>
    </row>
    <row r="34" spans="1:5" s="13" customFormat="1" ht="21.75" customHeight="1" x14ac:dyDescent="0.25">
      <c r="A34" s="15" t="s">
        <v>53</v>
      </c>
      <c r="B34" s="15" t="s">
        <v>54</v>
      </c>
      <c r="C34" s="22">
        <v>22.2</v>
      </c>
      <c r="D34" s="22"/>
      <c r="E34" s="25">
        <f t="shared" si="0"/>
        <v>22.2</v>
      </c>
    </row>
    <row r="35" spans="1:5" s="13" customFormat="1" ht="31.5" x14ac:dyDescent="0.25">
      <c r="A35" s="9" t="s">
        <v>55</v>
      </c>
      <c r="B35" s="9" t="s">
        <v>56</v>
      </c>
      <c r="C35" s="23">
        <f>C36+C37</f>
        <v>3692.81</v>
      </c>
      <c r="D35" s="23">
        <f>D36+D37</f>
        <v>0</v>
      </c>
      <c r="E35" s="24">
        <f>E36+E37</f>
        <v>3692.81</v>
      </c>
    </row>
    <row r="36" spans="1:5" s="13" customFormat="1" x14ac:dyDescent="0.25">
      <c r="A36" s="15" t="s">
        <v>57</v>
      </c>
      <c r="B36" s="15" t="s">
        <v>58</v>
      </c>
      <c r="C36" s="22">
        <v>3003.41</v>
      </c>
      <c r="D36" s="22"/>
      <c r="E36" s="25">
        <f t="shared" si="0"/>
        <v>3003.41</v>
      </c>
    </row>
    <row r="37" spans="1:5" s="13" customFormat="1" x14ac:dyDescent="0.25">
      <c r="A37" s="15" t="s">
        <v>59</v>
      </c>
      <c r="B37" s="15" t="s">
        <v>60</v>
      </c>
      <c r="C37" s="22">
        <v>689.4</v>
      </c>
      <c r="D37" s="22"/>
      <c r="E37" s="25">
        <f t="shared" si="0"/>
        <v>689.4</v>
      </c>
    </row>
    <row r="38" spans="1:5" s="13" customFormat="1" ht="31.5" x14ac:dyDescent="0.25">
      <c r="A38" s="9" t="s">
        <v>61</v>
      </c>
      <c r="B38" s="9" t="s">
        <v>62</v>
      </c>
      <c r="C38" s="23">
        <f>C39</f>
        <v>0</v>
      </c>
      <c r="D38" s="23">
        <f>D39</f>
        <v>0</v>
      </c>
      <c r="E38" s="24">
        <f>E39</f>
        <v>0</v>
      </c>
    </row>
    <row r="39" spans="1:5" s="13" customFormat="1" ht="94.5" x14ac:dyDescent="0.25">
      <c r="A39" s="15" t="s">
        <v>64</v>
      </c>
      <c r="B39" s="15" t="s">
        <v>63</v>
      </c>
      <c r="C39" s="22">
        <v>0</v>
      </c>
      <c r="D39" s="22"/>
      <c r="E39" s="25">
        <f t="shared" si="0"/>
        <v>0</v>
      </c>
    </row>
    <row r="40" spans="1:5" s="13" customFormat="1" ht="31.5" x14ac:dyDescent="0.25">
      <c r="A40" s="9" t="s">
        <v>66</v>
      </c>
      <c r="B40" s="9" t="s">
        <v>65</v>
      </c>
      <c r="C40" s="23">
        <f>C41</f>
        <v>111.7</v>
      </c>
      <c r="D40" s="23">
        <f>D41</f>
        <v>0</v>
      </c>
      <c r="E40" s="24">
        <f>E41</f>
        <v>111.7</v>
      </c>
    </row>
    <row r="41" spans="1:5" s="13" customFormat="1" ht="47.25" x14ac:dyDescent="0.25">
      <c r="A41" s="15" t="s">
        <v>68</v>
      </c>
      <c r="B41" s="15" t="s">
        <v>67</v>
      </c>
      <c r="C41" s="22">
        <v>111.7</v>
      </c>
      <c r="D41" s="22"/>
      <c r="E41" s="25">
        <f t="shared" si="0"/>
        <v>111.7</v>
      </c>
    </row>
    <row r="42" spans="1:5" s="13" customFormat="1" x14ac:dyDescent="0.25">
      <c r="A42" s="9" t="s">
        <v>173</v>
      </c>
      <c r="B42" s="9" t="s">
        <v>174</v>
      </c>
      <c r="C42" s="23">
        <f>C43</f>
        <v>350</v>
      </c>
      <c r="D42" s="23">
        <f t="shared" ref="D42:E42" si="1">D43</f>
        <v>0</v>
      </c>
      <c r="E42" s="24">
        <f t="shared" si="1"/>
        <v>350</v>
      </c>
    </row>
    <row r="43" spans="1:5" s="13" customFormat="1" x14ac:dyDescent="0.25">
      <c r="A43" s="15" t="s">
        <v>172</v>
      </c>
      <c r="B43" s="15" t="s">
        <v>175</v>
      </c>
      <c r="C43" s="22">
        <f t="shared" ref="C43:E43" si="2">C44</f>
        <v>350</v>
      </c>
      <c r="D43" s="22">
        <f t="shared" si="2"/>
        <v>0</v>
      </c>
      <c r="E43" s="26">
        <f t="shared" si="2"/>
        <v>350</v>
      </c>
    </row>
    <row r="44" spans="1:5" s="13" customFormat="1" ht="31.5" x14ac:dyDescent="0.25">
      <c r="A44" s="15" t="s">
        <v>171</v>
      </c>
      <c r="B44" s="15" t="s">
        <v>176</v>
      </c>
      <c r="C44" s="22">
        <v>350</v>
      </c>
      <c r="D44" s="22">
        <v>0</v>
      </c>
      <c r="E44" s="25">
        <f t="shared" ref="E44" si="3">C44+D44</f>
        <v>350</v>
      </c>
    </row>
    <row r="45" spans="1:5" s="13" customFormat="1" x14ac:dyDescent="0.25">
      <c r="A45" s="9" t="s">
        <v>4</v>
      </c>
      <c r="B45" s="9" t="s">
        <v>5</v>
      </c>
      <c r="C45" s="23">
        <f>C47+C54+C77+C96+C103</f>
        <v>105571.13621</v>
      </c>
      <c r="D45" s="23">
        <f>D47+D54+D77+D96+D103</f>
        <v>2632.6</v>
      </c>
      <c r="E45" s="24">
        <f>E47+E54+E77+E96+E103</f>
        <v>108202.73621000002</v>
      </c>
    </row>
    <row r="46" spans="1:5" s="13" customFormat="1" ht="47.25" x14ac:dyDescent="0.25">
      <c r="A46" s="9" t="s">
        <v>6</v>
      </c>
      <c r="B46" s="9" t="s">
        <v>7</v>
      </c>
      <c r="C46" s="23">
        <f t="shared" ref="C46:E47" si="4">C48</f>
        <v>31942</v>
      </c>
      <c r="D46" s="23">
        <f t="shared" si="4"/>
        <v>0</v>
      </c>
      <c r="E46" s="24">
        <f t="shared" si="4"/>
        <v>31942</v>
      </c>
    </row>
    <row r="47" spans="1:5" s="13" customFormat="1" ht="31.5" x14ac:dyDescent="0.25">
      <c r="A47" s="9" t="s">
        <v>13</v>
      </c>
      <c r="B47" s="9" t="s">
        <v>12</v>
      </c>
      <c r="C47" s="23">
        <f t="shared" si="4"/>
        <v>31942</v>
      </c>
      <c r="D47" s="23">
        <f t="shared" si="4"/>
        <v>0</v>
      </c>
      <c r="E47" s="24">
        <f t="shared" si="4"/>
        <v>31942</v>
      </c>
    </row>
    <row r="48" spans="1:5" s="13" customFormat="1" ht="23.25" customHeight="1" x14ac:dyDescent="0.25">
      <c r="A48" s="15" t="s">
        <v>14</v>
      </c>
      <c r="B48" s="15" t="s">
        <v>8</v>
      </c>
      <c r="C48" s="22">
        <f t="shared" ref="C48:E48" si="5">C49</f>
        <v>31942</v>
      </c>
      <c r="D48" s="22">
        <f t="shared" si="5"/>
        <v>0</v>
      </c>
      <c r="E48" s="26">
        <f t="shared" si="5"/>
        <v>31942</v>
      </c>
    </row>
    <row r="49" spans="1:5" s="13" customFormat="1" ht="35.25" customHeight="1" x14ac:dyDescent="0.25">
      <c r="A49" s="15" t="s">
        <v>92</v>
      </c>
      <c r="B49" s="15" t="s">
        <v>93</v>
      </c>
      <c r="C49" s="22">
        <v>31942</v>
      </c>
      <c r="D49" s="22"/>
      <c r="E49" s="25">
        <f t="shared" ref="E49" si="6">C49+D49</f>
        <v>31942</v>
      </c>
    </row>
    <row r="50" spans="1:5" s="13" customFormat="1" ht="35.25" hidden="1" customHeight="1" x14ac:dyDescent="0.25">
      <c r="A50" s="16" t="s">
        <v>74</v>
      </c>
      <c r="B50" s="17" t="s">
        <v>78</v>
      </c>
      <c r="C50" s="22"/>
      <c r="D50" s="22"/>
      <c r="E50" s="25"/>
    </row>
    <row r="51" spans="1:5" s="13" customFormat="1" ht="35.25" hidden="1" customHeight="1" x14ac:dyDescent="0.25">
      <c r="A51" s="16" t="s">
        <v>75</v>
      </c>
      <c r="B51" s="17" t="s">
        <v>76</v>
      </c>
      <c r="C51" s="22"/>
      <c r="D51" s="22"/>
      <c r="E51" s="25"/>
    </row>
    <row r="52" spans="1:5" s="13" customFormat="1" ht="47.25" hidden="1" x14ac:dyDescent="0.25">
      <c r="A52" s="15" t="s">
        <v>19</v>
      </c>
      <c r="B52" s="15" t="s">
        <v>18</v>
      </c>
      <c r="C52" s="22">
        <f t="shared" ref="C52:D52" si="7">C53</f>
        <v>0</v>
      </c>
      <c r="D52" s="22">
        <f t="shared" si="7"/>
        <v>0</v>
      </c>
      <c r="E52" s="25"/>
    </row>
    <row r="53" spans="1:5" s="13" customFormat="1" ht="63" hidden="1" x14ac:dyDescent="0.25">
      <c r="A53" s="15" t="s">
        <v>17</v>
      </c>
      <c r="B53" s="15" t="s">
        <v>16</v>
      </c>
      <c r="C53" s="22"/>
      <c r="D53" s="22"/>
      <c r="E53" s="25"/>
    </row>
    <row r="54" spans="1:5" s="13" customFormat="1" ht="31.5" customHeight="1" x14ac:dyDescent="0.25">
      <c r="A54" s="9" t="s">
        <v>15</v>
      </c>
      <c r="B54" s="9" t="s">
        <v>10</v>
      </c>
      <c r="C54" s="23">
        <f>C62+C64+C66+C68+C70+C72</f>
        <v>55477.756999999998</v>
      </c>
      <c r="D54" s="23">
        <f>D62+D64+D66+D68+D70+D72</f>
        <v>2726.5</v>
      </c>
      <c r="E54" s="24">
        <f>E62+E64+E66+E68+E70+E72</f>
        <v>58204.257000000005</v>
      </c>
    </row>
    <row r="55" spans="1:5" s="13" customFormat="1" ht="49.9" hidden="1" customHeight="1" x14ac:dyDescent="0.25">
      <c r="A55" s="15" t="s">
        <v>82</v>
      </c>
      <c r="B55" s="15" t="s">
        <v>69</v>
      </c>
      <c r="C55" s="22">
        <f>C56+C57</f>
        <v>0</v>
      </c>
      <c r="D55" s="22">
        <f>D56+D57</f>
        <v>0</v>
      </c>
      <c r="E55" s="25"/>
    </row>
    <row r="56" spans="1:5" s="13" customFormat="1" ht="66" hidden="1" customHeight="1" x14ac:dyDescent="0.25">
      <c r="A56" s="15" t="s">
        <v>71</v>
      </c>
      <c r="B56" s="15" t="s">
        <v>70</v>
      </c>
      <c r="C56" s="22"/>
      <c r="D56" s="22"/>
      <c r="E56" s="25"/>
    </row>
    <row r="57" spans="1:5" s="13" customFormat="1" ht="66" hidden="1" customHeight="1" x14ac:dyDescent="0.25">
      <c r="A57" s="15" t="s">
        <v>73</v>
      </c>
      <c r="B57" s="15" t="s">
        <v>70</v>
      </c>
      <c r="C57" s="22"/>
      <c r="D57" s="22"/>
      <c r="E57" s="25"/>
    </row>
    <row r="58" spans="1:5" s="13" customFormat="1" ht="47.25" hidden="1" x14ac:dyDescent="0.25">
      <c r="A58" s="15" t="s">
        <v>81</v>
      </c>
      <c r="B58" s="15" t="s">
        <v>79</v>
      </c>
      <c r="C58" s="22">
        <f>C59</f>
        <v>0</v>
      </c>
      <c r="D58" s="22">
        <f>D59</f>
        <v>0</v>
      </c>
      <c r="E58" s="25"/>
    </row>
    <row r="59" spans="1:5" s="13" customFormat="1" ht="63" hidden="1" x14ac:dyDescent="0.25">
      <c r="A59" s="15" t="s">
        <v>83</v>
      </c>
      <c r="B59" s="15" t="s">
        <v>80</v>
      </c>
      <c r="C59" s="22"/>
      <c r="D59" s="22"/>
      <c r="E59" s="25"/>
    </row>
    <row r="60" spans="1:5" s="13" customFormat="1" ht="31.5" hidden="1" x14ac:dyDescent="0.25">
      <c r="A60" s="15" t="s">
        <v>20</v>
      </c>
      <c r="B60" s="15" t="s">
        <v>21</v>
      </c>
      <c r="C60" s="22">
        <f t="shared" ref="C60:D60" si="8">C61</f>
        <v>0</v>
      </c>
      <c r="D60" s="22">
        <f t="shared" si="8"/>
        <v>0</v>
      </c>
      <c r="E60" s="25"/>
    </row>
    <row r="61" spans="1:5" s="13" customFormat="1" ht="47.25" hidden="1" x14ac:dyDescent="0.25">
      <c r="A61" s="15" t="s">
        <v>23</v>
      </c>
      <c r="B61" s="15" t="s">
        <v>22</v>
      </c>
      <c r="C61" s="22"/>
      <c r="D61" s="22"/>
      <c r="E61" s="25"/>
    </row>
    <row r="62" spans="1:5" s="13" customFormat="1" ht="53.25" customHeight="1" x14ac:dyDescent="0.25">
      <c r="A62" s="15" t="s">
        <v>117</v>
      </c>
      <c r="B62" s="18" t="s">
        <v>94</v>
      </c>
      <c r="C62" s="22">
        <f t="shared" ref="C62:E66" si="9">C63</f>
        <v>18953.545999999998</v>
      </c>
      <c r="D62" s="23">
        <f>D63</f>
        <v>0</v>
      </c>
      <c r="E62" s="26">
        <f t="shared" si="9"/>
        <v>18953.545999999998</v>
      </c>
    </row>
    <row r="63" spans="1:5" s="13" customFormat="1" ht="110.25" x14ac:dyDescent="0.25">
      <c r="A63" s="15" t="s">
        <v>118</v>
      </c>
      <c r="B63" s="18" t="s">
        <v>95</v>
      </c>
      <c r="C63" s="22">
        <v>18953.545999999998</v>
      </c>
      <c r="D63" s="22">
        <v>0</v>
      </c>
      <c r="E63" s="25">
        <f t="shared" ref="E63:E76" si="10">C63+D63</f>
        <v>18953.545999999998</v>
      </c>
    </row>
    <row r="64" spans="1:5" s="13" customFormat="1" ht="120" x14ac:dyDescent="0.25">
      <c r="A64" s="15" t="s">
        <v>148</v>
      </c>
      <c r="B64" s="19" t="s">
        <v>150</v>
      </c>
      <c r="C64" s="22">
        <f t="shared" si="9"/>
        <v>5714</v>
      </c>
      <c r="D64" s="22">
        <f t="shared" si="9"/>
        <v>0</v>
      </c>
      <c r="E64" s="26">
        <f t="shared" si="9"/>
        <v>5714</v>
      </c>
    </row>
    <row r="65" spans="1:5" s="13" customFormat="1" ht="120" x14ac:dyDescent="0.25">
      <c r="A65" s="15" t="s">
        <v>149</v>
      </c>
      <c r="B65" s="19" t="s">
        <v>151</v>
      </c>
      <c r="C65" s="22">
        <v>5714</v>
      </c>
      <c r="D65" s="22"/>
      <c r="E65" s="25">
        <f t="shared" si="10"/>
        <v>5714</v>
      </c>
    </row>
    <row r="66" spans="1:5" s="13" customFormat="1" ht="90" x14ac:dyDescent="0.25">
      <c r="A66" s="15" t="s">
        <v>153</v>
      </c>
      <c r="B66" s="20" t="s">
        <v>152</v>
      </c>
      <c r="C66" s="22">
        <f t="shared" si="9"/>
        <v>51.9</v>
      </c>
      <c r="D66" s="22">
        <f t="shared" si="9"/>
        <v>0</v>
      </c>
      <c r="E66" s="26">
        <f t="shared" si="9"/>
        <v>51.9</v>
      </c>
    </row>
    <row r="67" spans="1:5" s="13" customFormat="1" ht="90" x14ac:dyDescent="0.25">
      <c r="A67" s="15" t="s">
        <v>154</v>
      </c>
      <c r="B67" s="20" t="s">
        <v>155</v>
      </c>
      <c r="C67" s="22">
        <v>51.9</v>
      </c>
      <c r="D67" s="22"/>
      <c r="E67" s="25">
        <f t="shared" si="10"/>
        <v>51.9</v>
      </c>
    </row>
    <row r="68" spans="1:5" s="13" customFormat="1" ht="31.5" x14ac:dyDescent="0.25">
      <c r="A68" s="15" t="s">
        <v>119</v>
      </c>
      <c r="B68" s="15" t="s">
        <v>96</v>
      </c>
      <c r="C68" s="22">
        <f t="shared" ref="C68:E70" si="11">C69</f>
        <v>788.2</v>
      </c>
      <c r="D68" s="22">
        <f t="shared" si="11"/>
        <v>1.3</v>
      </c>
      <c r="E68" s="26">
        <f t="shared" si="11"/>
        <v>789.5</v>
      </c>
    </row>
    <row r="69" spans="1:5" s="13" customFormat="1" ht="31.5" x14ac:dyDescent="0.25">
      <c r="A69" s="15" t="s">
        <v>120</v>
      </c>
      <c r="B69" s="15" t="s">
        <v>97</v>
      </c>
      <c r="C69" s="22">
        <v>788.2</v>
      </c>
      <c r="D69" s="22">
        <v>1.3</v>
      </c>
      <c r="E69" s="25">
        <f t="shared" si="10"/>
        <v>789.5</v>
      </c>
    </row>
    <row r="70" spans="1:5" s="13" customFormat="1" x14ac:dyDescent="0.25">
      <c r="A70" s="15" t="s">
        <v>156</v>
      </c>
      <c r="B70" s="15" t="s">
        <v>146</v>
      </c>
      <c r="C70" s="22">
        <f>C71</f>
        <v>1083.4000000000001</v>
      </c>
      <c r="D70" s="22">
        <f t="shared" si="11"/>
        <v>0</v>
      </c>
      <c r="E70" s="26">
        <f>E71</f>
        <v>1083.4000000000001</v>
      </c>
    </row>
    <row r="71" spans="1:5" s="13" customFormat="1" ht="31.5" x14ac:dyDescent="0.25">
      <c r="A71" s="15" t="s">
        <v>145</v>
      </c>
      <c r="B71" s="15" t="s">
        <v>147</v>
      </c>
      <c r="C71" s="22">
        <v>1083.4000000000001</v>
      </c>
      <c r="D71" s="22">
        <v>0</v>
      </c>
      <c r="E71" s="25">
        <f t="shared" si="10"/>
        <v>1083.4000000000001</v>
      </c>
    </row>
    <row r="72" spans="1:5" s="13" customFormat="1" x14ac:dyDescent="0.25">
      <c r="A72" s="15" t="s">
        <v>121</v>
      </c>
      <c r="B72" s="15" t="s">
        <v>98</v>
      </c>
      <c r="C72" s="22">
        <f>C73+C74+C75+C76</f>
        <v>28886.710999999999</v>
      </c>
      <c r="D72" s="22">
        <f>D73+D74+D75+D76</f>
        <v>2725.2</v>
      </c>
      <c r="E72" s="26">
        <f>E73+E74+E75+E76</f>
        <v>31611.911000000004</v>
      </c>
    </row>
    <row r="73" spans="1:5" s="13" customFormat="1" ht="31.5" x14ac:dyDescent="0.25">
      <c r="A73" s="15" t="s">
        <v>122</v>
      </c>
      <c r="B73" s="15" t="s">
        <v>99</v>
      </c>
      <c r="C73" s="22">
        <v>1318.9</v>
      </c>
      <c r="D73" s="22">
        <v>0</v>
      </c>
      <c r="E73" s="25">
        <f t="shared" si="10"/>
        <v>1318.9</v>
      </c>
    </row>
    <row r="74" spans="1:5" s="13" customFormat="1" ht="31.5" x14ac:dyDescent="0.25">
      <c r="A74" s="15" t="s">
        <v>170</v>
      </c>
      <c r="B74" s="15" t="s">
        <v>99</v>
      </c>
      <c r="C74" s="22">
        <v>2897.75</v>
      </c>
      <c r="D74" s="22">
        <v>0</v>
      </c>
      <c r="E74" s="25">
        <f t="shared" si="10"/>
        <v>2897.75</v>
      </c>
    </row>
    <row r="75" spans="1:5" s="13" customFormat="1" ht="31.5" x14ac:dyDescent="0.25">
      <c r="A75" s="15" t="s">
        <v>123</v>
      </c>
      <c r="B75" s="15" t="s">
        <v>99</v>
      </c>
      <c r="C75" s="22">
        <v>21980.291000000001</v>
      </c>
      <c r="D75" s="22">
        <v>2725.2</v>
      </c>
      <c r="E75" s="25">
        <f t="shared" si="10"/>
        <v>24705.491000000002</v>
      </c>
    </row>
    <row r="76" spans="1:5" s="13" customFormat="1" ht="31.5" x14ac:dyDescent="0.25">
      <c r="A76" s="15" t="s">
        <v>124</v>
      </c>
      <c r="B76" s="15" t="s">
        <v>99</v>
      </c>
      <c r="C76" s="22">
        <v>2689.77</v>
      </c>
      <c r="D76" s="22">
        <v>0</v>
      </c>
      <c r="E76" s="25">
        <f t="shared" si="10"/>
        <v>2689.77</v>
      </c>
    </row>
    <row r="77" spans="1:5" s="13" customFormat="1" ht="31.5" x14ac:dyDescent="0.25">
      <c r="A77" s="9" t="s">
        <v>126</v>
      </c>
      <c r="B77" s="9" t="s">
        <v>100</v>
      </c>
      <c r="C77" s="23">
        <f>C78+C83+C85+C87+C89+C91</f>
        <v>17553</v>
      </c>
      <c r="D77" s="23">
        <f>D78+D83+D85+D87+D89+D91</f>
        <v>-93.9</v>
      </c>
      <c r="E77" s="24">
        <f>E78+E83+E85+E87+E89+E91</f>
        <v>17458.099999999999</v>
      </c>
    </row>
    <row r="78" spans="1:5" s="13" customFormat="1" ht="47.25" x14ac:dyDescent="0.25">
      <c r="A78" s="9" t="s">
        <v>125</v>
      </c>
      <c r="B78" s="9" t="s">
        <v>101</v>
      </c>
      <c r="C78" s="22">
        <f>C79+C80+C81+C82</f>
        <v>4765.6000000000004</v>
      </c>
      <c r="D78" s="22">
        <f>D79+D80+D81+D82</f>
        <v>8.6</v>
      </c>
      <c r="E78" s="26">
        <f>E79+E80+E81+E82</f>
        <v>4773.2</v>
      </c>
    </row>
    <row r="79" spans="1:5" s="13" customFormat="1" ht="47.25" x14ac:dyDescent="0.25">
      <c r="A79" s="15" t="s">
        <v>127</v>
      </c>
      <c r="B79" s="15" t="s">
        <v>102</v>
      </c>
      <c r="C79" s="22">
        <v>472</v>
      </c>
      <c r="D79" s="22"/>
      <c r="E79" s="25">
        <f t="shared" ref="E79:E81" si="12">C79+D79</f>
        <v>472</v>
      </c>
    </row>
    <row r="80" spans="1:5" s="13" customFormat="1" ht="47.25" x14ac:dyDescent="0.25">
      <c r="A80" s="15" t="s">
        <v>128</v>
      </c>
      <c r="B80" s="15" t="s">
        <v>102</v>
      </c>
      <c r="C80" s="22">
        <v>280</v>
      </c>
      <c r="D80" s="22">
        <v>0</v>
      </c>
      <c r="E80" s="25">
        <f t="shared" si="12"/>
        <v>280</v>
      </c>
    </row>
    <row r="81" spans="1:5" s="13" customFormat="1" ht="47.25" x14ac:dyDescent="0.25">
      <c r="A81" s="15" t="s">
        <v>129</v>
      </c>
      <c r="B81" s="15" t="s">
        <v>102</v>
      </c>
      <c r="C81" s="22">
        <v>2435</v>
      </c>
      <c r="D81" s="22">
        <v>0</v>
      </c>
      <c r="E81" s="25">
        <f t="shared" si="12"/>
        <v>2435</v>
      </c>
    </row>
    <row r="82" spans="1:5" s="13" customFormat="1" ht="47.25" x14ac:dyDescent="0.25">
      <c r="A82" s="15" t="s">
        <v>130</v>
      </c>
      <c r="B82" s="15" t="s">
        <v>102</v>
      </c>
      <c r="C82" s="22">
        <v>1578.6</v>
      </c>
      <c r="D82" s="22">
        <v>8.6</v>
      </c>
      <c r="E82" s="25">
        <v>1586.2</v>
      </c>
    </row>
    <row r="83" spans="1:5" s="13" customFormat="1" ht="63" x14ac:dyDescent="0.25">
      <c r="A83" s="9" t="s">
        <v>131</v>
      </c>
      <c r="B83" s="9" t="s">
        <v>103</v>
      </c>
      <c r="C83" s="23">
        <f>C84</f>
        <v>3764.6</v>
      </c>
      <c r="D83" s="23">
        <f>D84</f>
        <v>0</v>
      </c>
      <c r="E83" s="24">
        <f>E84</f>
        <v>3764.6</v>
      </c>
    </row>
    <row r="84" spans="1:5" s="13" customFormat="1" ht="63" x14ac:dyDescent="0.25">
      <c r="A84" s="15" t="s">
        <v>132</v>
      </c>
      <c r="B84" s="15" t="s">
        <v>104</v>
      </c>
      <c r="C84" s="22">
        <v>3764.6</v>
      </c>
      <c r="D84" s="22">
        <v>0</v>
      </c>
      <c r="E84" s="25">
        <f t="shared" ref="E84" si="13">C84+D84</f>
        <v>3764.6</v>
      </c>
    </row>
    <row r="85" spans="1:5" s="13" customFormat="1" ht="94.5" x14ac:dyDescent="0.25">
      <c r="A85" s="9" t="s">
        <v>133</v>
      </c>
      <c r="B85" s="9" t="s">
        <v>105</v>
      </c>
      <c r="C85" s="23">
        <f>C86</f>
        <v>275.7</v>
      </c>
      <c r="D85" s="23">
        <f>D86</f>
        <v>0</v>
      </c>
      <c r="E85" s="24">
        <f>E86</f>
        <v>275.7</v>
      </c>
    </row>
    <row r="86" spans="1:5" s="13" customFormat="1" ht="94.5" x14ac:dyDescent="0.25">
      <c r="A86" s="15" t="s">
        <v>134</v>
      </c>
      <c r="B86" s="15" t="s">
        <v>106</v>
      </c>
      <c r="C86" s="22">
        <v>275.7</v>
      </c>
      <c r="D86" s="22"/>
      <c r="E86" s="25">
        <f t="shared" ref="E86" si="14">C86+D86</f>
        <v>275.7</v>
      </c>
    </row>
    <row r="87" spans="1:5" s="13" customFormat="1" ht="94.5" x14ac:dyDescent="0.25">
      <c r="A87" s="9" t="s">
        <v>135</v>
      </c>
      <c r="B87" s="9" t="s">
        <v>107</v>
      </c>
      <c r="C87" s="23">
        <f t="shared" ref="C87:E87" si="15">C88</f>
        <v>746.6</v>
      </c>
      <c r="D87" s="23">
        <f t="shared" si="15"/>
        <v>-119.5</v>
      </c>
      <c r="E87" s="24">
        <f t="shared" si="15"/>
        <v>627.1</v>
      </c>
    </row>
    <row r="88" spans="1:5" s="13" customFormat="1" ht="78.75" x14ac:dyDescent="0.25">
      <c r="A88" s="15" t="s">
        <v>136</v>
      </c>
      <c r="B88" s="15" t="s">
        <v>108</v>
      </c>
      <c r="C88" s="22">
        <v>746.6</v>
      </c>
      <c r="D88" s="22">
        <v>-119.5</v>
      </c>
      <c r="E88" s="25">
        <f t="shared" ref="E88" si="16">C88+D88</f>
        <v>627.1</v>
      </c>
    </row>
    <row r="89" spans="1:5" s="13" customFormat="1" ht="78.75" x14ac:dyDescent="0.25">
      <c r="A89" s="9" t="s">
        <v>137</v>
      </c>
      <c r="B89" s="9" t="s">
        <v>109</v>
      </c>
      <c r="C89" s="23">
        <f t="shared" ref="C89:E89" si="17">C90</f>
        <v>16.3</v>
      </c>
      <c r="D89" s="23">
        <f t="shared" si="17"/>
        <v>0</v>
      </c>
      <c r="E89" s="24">
        <f t="shared" si="17"/>
        <v>16.3</v>
      </c>
    </row>
    <row r="90" spans="1:5" s="13" customFormat="1" ht="78.75" x14ac:dyDescent="0.25">
      <c r="A90" s="15" t="s">
        <v>138</v>
      </c>
      <c r="B90" s="15" t="s">
        <v>110</v>
      </c>
      <c r="C90" s="22">
        <v>16.3</v>
      </c>
      <c r="D90" s="22"/>
      <c r="E90" s="25">
        <f t="shared" ref="E90" si="18">C90+D90</f>
        <v>16.3</v>
      </c>
    </row>
    <row r="91" spans="1:5" s="13" customFormat="1" x14ac:dyDescent="0.25">
      <c r="A91" s="9" t="s">
        <v>139</v>
      </c>
      <c r="B91" s="9" t="s">
        <v>112</v>
      </c>
      <c r="C91" s="23">
        <f>C94+C95</f>
        <v>7984.2</v>
      </c>
      <c r="D91" s="23">
        <f>D94+D95</f>
        <v>17</v>
      </c>
      <c r="E91" s="24">
        <f>E94+E95</f>
        <v>8001.2</v>
      </c>
    </row>
    <row r="92" spans="1:5" s="13" customFormat="1" ht="47.25" hidden="1" x14ac:dyDescent="0.25">
      <c r="A92" s="15" t="s">
        <v>15</v>
      </c>
      <c r="B92" s="15" t="s">
        <v>111</v>
      </c>
      <c r="C92" s="22">
        <f t="shared" ref="C92:D92" si="19">C93</f>
        <v>0</v>
      </c>
      <c r="D92" s="22">
        <f t="shared" si="19"/>
        <v>0</v>
      </c>
      <c r="E92" s="25"/>
    </row>
    <row r="93" spans="1:5" s="13" customFormat="1" hidden="1" x14ac:dyDescent="0.25">
      <c r="A93" s="15" t="s">
        <v>15</v>
      </c>
      <c r="B93" s="15" t="s">
        <v>112</v>
      </c>
      <c r="C93" s="22"/>
      <c r="D93" s="22"/>
      <c r="E93" s="25"/>
    </row>
    <row r="94" spans="1:5" s="13" customFormat="1" ht="31.5" x14ac:dyDescent="0.25">
      <c r="A94" s="15" t="s">
        <v>140</v>
      </c>
      <c r="B94" s="15" t="s">
        <v>113</v>
      </c>
      <c r="C94" s="22">
        <v>7966.3</v>
      </c>
      <c r="D94" s="22">
        <v>17</v>
      </c>
      <c r="E94" s="25">
        <f t="shared" ref="E94:E95" si="20">C94+D94</f>
        <v>7983.3</v>
      </c>
    </row>
    <row r="95" spans="1:5" s="13" customFormat="1" ht="31.5" x14ac:dyDescent="0.25">
      <c r="A95" s="15" t="s">
        <v>141</v>
      </c>
      <c r="B95" s="15" t="s">
        <v>113</v>
      </c>
      <c r="C95" s="22">
        <v>17.899999999999999</v>
      </c>
      <c r="D95" s="22">
        <v>0</v>
      </c>
      <c r="E95" s="25">
        <f t="shared" si="20"/>
        <v>17.899999999999999</v>
      </c>
    </row>
    <row r="96" spans="1:5" s="13" customFormat="1" x14ac:dyDescent="0.25">
      <c r="A96" s="9" t="s">
        <v>144</v>
      </c>
      <c r="B96" s="9" t="s">
        <v>114</v>
      </c>
      <c r="C96" s="23">
        <f>C97+C100</f>
        <v>689.55</v>
      </c>
      <c r="D96" s="23">
        <f>D97+D100</f>
        <v>0</v>
      </c>
      <c r="E96" s="24">
        <f>E97+E100</f>
        <v>689.55</v>
      </c>
    </row>
    <row r="97" spans="1:5" s="13" customFormat="1" ht="78.75" x14ac:dyDescent="0.25">
      <c r="A97" s="9" t="s">
        <v>142</v>
      </c>
      <c r="B97" s="9" t="s">
        <v>115</v>
      </c>
      <c r="C97" s="23">
        <f>C98+C99</f>
        <v>66</v>
      </c>
      <c r="D97" s="23">
        <f>D98+D99</f>
        <v>0</v>
      </c>
      <c r="E97" s="24">
        <f>E98+E99</f>
        <v>66</v>
      </c>
    </row>
    <row r="98" spans="1:5" s="13" customFormat="1" ht="78.75" x14ac:dyDescent="0.25">
      <c r="A98" s="15" t="s">
        <v>143</v>
      </c>
      <c r="B98" s="15" t="s">
        <v>116</v>
      </c>
      <c r="C98" s="22">
        <v>3</v>
      </c>
      <c r="D98" s="22"/>
      <c r="E98" s="25">
        <f t="shared" ref="E98:E108" si="21">C98+D98</f>
        <v>3</v>
      </c>
    </row>
    <row r="99" spans="1:5" s="13" customFormat="1" ht="78.75" x14ac:dyDescent="0.25">
      <c r="A99" s="15" t="s">
        <v>163</v>
      </c>
      <c r="B99" s="15" t="s">
        <v>116</v>
      </c>
      <c r="C99" s="22">
        <v>63</v>
      </c>
      <c r="D99" s="22">
        <v>0</v>
      </c>
      <c r="E99" s="25">
        <f t="shared" si="21"/>
        <v>63</v>
      </c>
    </row>
    <row r="100" spans="1:5" s="13" customFormat="1" ht="31.5" x14ac:dyDescent="0.25">
      <c r="A100" s="9" t="s">
        <v>157</v>
      </c>
      <c r="B100" s="9" t="s">
        <v>159</v>
      </c>
      <c r="C100" s="23">
        <f>C101+C102</f>
        <v>623.54999999999995</v>
      </c>
      <c r="D100" s="23">
        <f>D101+D102</f>
        <v>0</v>
      </c>
      <c r="E100" s="24">
        <f>E101+E102</f>
        <v>623.54999999999995</v>
      </c>
    </row>
    <row r="101" spans="1:5" s="13" customFormat="1" ht="31.5" x14ac:dyDescent="0.25">
      <c r="A101" s="15" t="s">
        <v>158</v>
      </c>
      <c r="B101" s="15" t="s">
        <v>160</v>
      </c>
      <c r="C101" s="22">
        <v>619.5</v>
      </c>
      <c r="D101" s="22">
        <v>0</v>
      </c>
      <c r="E101" s="25">
        <f t="shared" si="21"/>
        <v>619.5</v>
      </c>
    </row>
    <row r="102" spans="1:5" s="13" customFormat="1" ht="31.5" x14ac:dyDescent="0.25">
      <c r="A102" s="15" t="s">
        <v>177</v>
      </c>
      <c r="B102" s="15" t="s">
        <v>160</v>
      </c>
      <c r="C102" s="22">
        <v>4.05</v>
      </c>
      <c r="D102" s="22">
        <v>0</v>
      </c>
      <c r="E102" s="25">
        <f>C102+D102</f>
        <v>4.05</v>
      </c>
    </row>
    <row r="103" spans="1:5" s="13" customFormat="1" ht="47.25" x14ac:dyDescent="0.25">
      <c r="A103" s="9" t="s">
        <v>162</v>
      </c>
      <c r="B103" s="9" t="s">
        <v>161</v>
      </c>
      <c r="C103" s="23">
        <f>C104+C105+C108</f>
        <v>-91.170789999999997</v>
      </c>
      <c r="D103" s="23">
        <f>D104+D105+D106+D107+D108</f>
        <v>0</v>
      </c>
      <c r="E103" s="24">
        <f>E104+E105+E108</f>
        <v>-91.170789999999997</v>
      </c>
    </row>
    <row r="104" spans="1:5" s="13" customFormat="1" ht="47.25" x14ac:dyDescent="0.25">
      <c r="A104" s="15" t="s">
        <v>164</v>
      </c>
      <c r="B104" s="15" t="s">
        <v>161</v>
      </c>
      <c r="C104" s="22">
        <v>-84.072649999999996</v>
      </c>
      <c r="D104" s="22">
        <v>0</v>
      </c>
      <c r="E104" s="25">
        <f t="shared" si="21"/>
        <v>-84.072649999999996</v>
      </c>
    </row>
    <row r="105" spans="1:5" s="13" customFormat="1" ht="47.25" x14ac:dyDescent="0.25">
      <c r="A105" s="15" t="s">
        <v>165</v>
      </c>
      <c r="B105" s="15" t="s">
        <v>161</v>
      </c>
      <c r="C105" s="22">
        <v>-3.1601400000000002</v>
      </c>
      <c r="D105" s="22">
        <v>0</v>
      </c>
      <c r="E105" s="25">
        <f t="shared" si="21"/>
        <v>-3.1601400000000002</v>
      </c>
    </row>
    <row r="106" spans="1:5" s="13" customFormat="1" ht="47.25" hidden="1" x14ac:dyDescent="0.25">
      <c r="A106" s="15" t="s">
        <v>166</v>
      </c>
      <c r="B106" s="15" t="s">
        <v>161</v>
      </c>
      <c r="C106" s="22">
        <v>0</v>
      </c>
      <c r="D106" s="22">
        <v>412.58051999999998</v>
      </c>
      <c r="E106" s="25">
        <f t="shared" si="21"/>
        <v>412.58051999999998</v>
      </c>
    </row>
    <row r="107" spans="1:5" s="13" customFormat="1" ht="47.25" hidden="1" x14ac:dyDescent="0.25">
      <c r="A107" s="15" t="s">
        <v>166</v>
      </c>
      <c r="B107" s="15" t="s">
        <v>161</v>
      </c>
      <c r="C107" s="22"/>
      <c r="D107" s="22">
        <v>-412.58051999999998</v>
      </c>
      <c r="E107" s="25">
        <f t="shared" si="21"/>
        <v>-412.58051999999998</v>
      </c>
    </row>
    <row r="108" spans="1:5" s="13" customFormat="1" ht="47.25" x14ac:dyDescent="0.25">
      <c r="A108" s="15" t="s">
        <v>166</v>
      </c>
      <c r="B108" s="15" t="s">
        <v>161</v>
      </c>
      <c r="C108" s="22">
        <v>-3.9380000000000002</v>
      </c>
      <c r="D108" s="22">
        <v>0</v>
      </c>
      <c r="E108" s="25">
        <f t="shared" si="21"/>
        <v>-3.9380000000000002</v>
      </c>
    </row>
    <row r="109" spans="1:5" x14ac:dyDescent="0.25">
      <c r="A109" s="10"/>
      <c r="B109" s="9" t="s">
        <v>9</v>
      </c>
      <c r="C109" s="23">
        <f>C15+C45</f>
        <v>151410.04621</v>
      </c>
      <c r="D109" s="23">
        <f>D15+D45</f>
        <v>2632.6</v>
      </c>
      <c r="E109" s="24">
        <f>E15+E45</f>
        <v>154041.64621000001</v>
      </c>
    </row>
    <row r="110" spans="1:5" ht="36" customHeight="1" x14ac:dyDescent="0.2">
      <c r="A110" s="29" t="s">
        <v>72</v>
      </c>
      <c r="B110" s="29"/>
      <c r="C110" s="29"/>
      <c r="D110" s="29"/>
    </row>
    <row r="111" spans="1:5" ht="15" customHeight="1" x14ac:dyDescent="0.25">
      <c r="A111" s="30"/>
      <c r="B111" s="30"/>
      <c r="C111" s="30"/>
      <c r="D111" s="30"/>
    </row>
    <row r="113" s="1" customFormat="1" ht="12" customHeight="1" x14ac:dyDescent="0.25"/>
  </sheetData>
  <mergeCells count="11">
    <mergeCell ref="B1:E1"/>
    <mergeCell ref="B2:E2"/>
    <mergeCell ref="B3:E3"/>
    <mergeCell ref="B6:E6"/>
    <mergeCell ref="B5:E5"/>
    <mergeCell ref="B7:E7"/>
    <mergeCell ref="A110:D110"/>
    <mergeCell ref="A111:D111"/>
    <mergeCell ref="B8:D8"/>
    <mergeCell ref="A10:D10"/>
    <mergeCell ref="A11:D11"/>
  </mergeCells>
  <pageMargins left="0.82677165354330717" right="0.51181102362204722" top="0.74803149606299213" bottom="0.51181102362204722" header="0.31496062992125984" footer="0.31496062992125984"/>
  <pageSetup paperSize="9" scale="75" fitToHeight="4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</vt:lpstr>
      <vt:lpstr>'2022'!Заголовки_для_печати</vt:lpstr>
      <vt:lpstr>'2022'!Область_печати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patrusheva</dc:creator>
  <cp:lastModifiedBy>Наталья</cp:lastModifiedBy>
  <cp:lastPrinted>2022-11-22T07:51:49Z</cp:lastPrinted>
  <dcterms:created xsi:type="dcterms:W3CDTF">2013-09-17T09:23:46Z</dcterms:created>
  <dcterms:modified xsi:type="dcterms:W3CDTF">2022-11-28T12:09:30Z</dcterms:modified>
</cp:coreProperties>
</file>