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8.11.2022\Готовые решения\14-79\"/>
    </mc:Choice>
  </mc:AlternateContent>
  <xr:revisionPtr revIDLastSave="0" documentId="13_ncr:1_{02264DDD-86F9-4E7F-9C5D-06E4B40B69C1}" xr6:coauthVersionLast="37" xr6:coauthVersionMax="37" xr10:uidLastSave="{00000000-0000-0000-0000-000000000000}"/>
  <bookViews>
    <workbookView xWindow="-120" yWindow="-120" windowWidth="15600" windowHeight="11760" xr2:uid="{00000000-000D-0000-FFFF-FFFF00000000}"/>
  </bookViews>
  <sheets>
    <sheet name="Лист1" sheetId="1" r:id="rId1"/>
  </sheets>
  <definedNames>
    <definedName name="_xlnm.Print_Titles" localSheetId="0">Лист1!$13:$13</definedName>
    <definedName name="_xlnm.Print_Area" localSheetId="0">Лист1!$A$1:$L$60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4" i="1" l="1"/>
  <c r="I14" i="1"/>
  <c r="H55" i="1"/>
  <c r="J17" i="1"/>
  <c r="J16" i="1"/>
  <c r="J55" i="1"/>
  <c r="I55" i="1"/>
  <c r="H46" i="1"/>
  <c r="I46" i="1"/>
  <c r="J49" i="1"/>
  <c r="J41" i="1"/>
  <c r="J36" i="1"/>
  <c r="J40" i="1"/>
  <c r="J39" i="1"/>
  <c r="J38" i="1"/>
  <c r="J35" i="1"/>
  <c r="J34" i="1"/>
  <c r="J33" i="1"/>
  <c r="J32" i="1"/>
  <c r="J31" i="1"/>
  <c r="J30" i="1"/>
  <c r="J28" i="1"/>
  <c r="J27" i="1"/>
  <c r="J26" i="1"/>
  <c r="J25" i="1"/>
  <c r="J24" i="1"/>
  <c r="J23" i="1"/>
  <c r="I37" i="1"/>
  <c r="I22" i="1"/>
  <c r="J52" i="1"/>
  <c r="I29" i="1"/>
  <c r="I50" i="1"/>
  <c r="J51" i="1"/>
  <c r="J50" i="1" s="1"/>
  <c r="J53" i="1"/>
  <c r="J47" i="1"/>
  <c r="J48" i="1"/>
  <c r="J18" i="1"/>
  <c r="J14" i="1"/>
  <c r="L50" i="1"/>
  <c r="K50" i="1"/>
  <c r="H50" i="1"/>
  <c r="L53" i="1"/>
  <c r="K53" i="1"/>
  <c r="H53" i="1"/>
  <c r="L14" i="1"/>
  <c r="K14" i="1"/>
  <c r="H14" i="1"/>
  <c r="L37" i="1"/>
  <c r="K37" i="1"/>
  <c r="H37" i="1"/>
  <c r="L46" i="1"/>
  <c r="K46" i="1"/>
  <c r="L29" i="1"/>
  <c r="K29" i="1"/>
  <c r="H29" i="1"/>
  <c r="L22" i="1"/>
  <c r="K22" i="1"/>
  <c r="H22" i="1"/>
  <c r="L18" i="1"/>
  <c r="K18" i="1"/>
  <c r="H18" i="1"/>
  <c r="I21" i="1" l="1"/>
  <c r="I57" i="1" s="1"/>
  <c r="J37" i="1"/>
  <c r="J46" i="1"/>
  <c r="J29" i="1"/>
  <c r="J22" i="1"/>
  <c r="K21" i="1"/>
  <c r="K57" i="1" s="1"/>
  <c r="H21" i="1"/>
  <c r="H57" i="1" s="1"/>
  <c r="L21" i="1"/>
  <c r="L57" i="1" s="1"/>
  <c r="J21" i="1" l="1"/>
  <c r="J57" i="1" s="1"/>
</calcChain>
</file>

<file path=xl/sharedStrings.xml><?xml version="1.0" encoding="utf-8"?>
<sst xmlns="http://schemas.openxmlformats.org/spreadsheetml/2006/main" count="255" uniqueCount="86">
  <si>
    <t>Раз-дел</t>
  </si>
  <si>
    <t>Под-раз-дел</t>
  </si>
  <si>
    <t>Целевая статья</t>
  </si>
  <si>
    <t xml:space="preserve"> Вид рас-хода</t>
  </si>
  <si>
    <t>2022 год</t>
  </si>
  <si>
    <t>2023 год</t>
  </si>
  <si>
    <t>2024 год</t>
  </si>
  <si>
    <t>Перечень и объемы</t>
  </si>
  <si>
    <t>(тыс. рублей)</t>
  </si>
  <si>
    <t>Субсидии на поддержку отрасли культуры</t>
  </si>
  <si>
    <t>00</t>
  </si>
  <si>
    <t>00000 00000</t>
  </si>
  <si>
    <t>000</t>
  </si>
  <si>
    <t xml:space="preserve">Субсидии на техническое оснащение муниципальных музеев </t>
  </si>
  <si>
    <t>Субсидии на обеспечение мероприятий по переселению граждан из аварийного жилищного фонда</t>
  </si>
  <si>
    <t>Субсидии на осуществление дорожной деятельности в отношении автомобильных дорог общего пользования местного значения</t>
  </si>
  <si>
    <t>Субсидии на ремонт автомобильных дорог местного значения с твердым покрытием в границах городских населенных пунктов</t>
  </si>
  <si>
    <t>Субсидии на проведение комплексных кадастровых работ</t>
  </si>
  <si>
    <t>Субсидии на оплату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</si>
  <si>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Субсидии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</si>
  <si>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Наименование субсидий местным бюджетам из областного бюджета</t>
  </si>
  <si>
    <t>Код глав-ного распо-ря-дителя средств  бюд-жета муни-ципаль-ного района</t>
  </si>
  <si>
    <t>907</t>
  </si>
  <si>
    <t>08</t>
  </si>
  <si>
    <t>01</t>
  </si>
  <si>
    <t>03000L5190</t>
  </si>
  <si>
    <t>200</t>
  </si>
  <si>
    <t>600</t>
  </si>
  <si>
    <t>936</t>
  </si>
  <si>
    <t>05</t>
  </si>
  <si>
    <t>0000000000</t>
  </si>
  <si>
    <t>170А367483</t>
  </si>
  <si>
    <t>400</t>
  </si>
  <si>
    <t>170А367484</t>
  </si>
  <si>
    <t>906</t>
  </si>
  <si>
    <t>04</t>
  </si>
  <si>
    <t>07</t>
  </si>
  <si>
    <t>03</t>
  </si>
  <si>
    <t>09</t>
  </si>
  <si>
    <t>020000103A</t>
  </si>
  <si>
    <t>100</t>
  </si>
  <si>
    <t>010000210A</t>
  </si>
  <si>
    <t>800</t>
  </si>
  <si>
    <t>010000219A</t>
  </si>
  <si>
    <t>010000222A</t>
  </si>
  <si>
    <t>030000219A</t>
  </si>
  <si>
    <t>030000224A</t>
  </si>
  <si>
    <t>030000225A</t>
  </si>
  <si>
    <t>030000226A</t>
  </si>
  <si>
    <t>030000222A</t>
  </si>
  <si>
    <t>912</t>
  </si>
  <si>
    <t>02</t>
  </si>
  <si>
    <t>520000101A</t>
  </si>
  <si>
    <t>10</t>
  </si>
  <si>
    <t>040000401A</t>
  </si>
  <si>
    <t>06</t>
  </si>
  <si>
    <t>520000103A</t>
  </si>
  <si>
    <t>1000015080</t>
  </si>
  <si>
    <t>0500015550</t>
  </si>
  <si>
    <t>500</t>
  </si>
  <si>
    <t>12</t>
  </si>
  <si>
    <t>09000L5110</t>
  </si>
  <si>
    <t>0100015060</t>
  </si>
  <si>
    <t>0100015560</t>
  </si>
  <si>
    <t>субсидий, предоставляемых из бюджета муниципального района в целях финансирования расходных обязательств, возникающих при выполнении полномочий органов местного самоуправления по решению вопросов местного значения</t>
  </si>
  <si>
    <t>Субсидии на выполнение расходных обязательств</t>
  </si>
  <si>
    <t>Итого субсидий:</t>
  </si>
  <si>
    <t>947</t>
  </si>
  <si>
    <t>030A155900</t>
  </si>
  <si>
    <t>0300015600</t>
  </si>
  <si>
    <t>Субсидии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</si>
  <si>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0100015480</t>
  </si>
  <si>
    <t>Субсидии на софинансирование инициативных проектов по развитию общественной инфраструктуры муниципальных образований Кировской области</t>
  </si>
  <si>
    <t>0300015170</t>
  </si>
  <si>
    <t>Изменения ( +,-)</t>
  </si>
  <si>
    <t>1000001504Г</t>
  </si>
  <si>
    <t xml:space="preserve">Субсидии местным бюджетам из областного
бюджета на обеспечение мер по поддержке юридических лиц
и индивидуальных предпринимателей, осуществляющих регулярные
перевозки пассажиров и багажа автомобильным транспортом
на муниципальных маршрутах регулярных перевозок
на территории Кировской области, в 2022 году
</t>
  </si>
  <si>
    <t xml:space="preserve">                                                                                    к решению Тужинской районной Думы</t>
  </si>
  <si>
    <t xml:space="preserve">                                                                                     к решению Тужинской районной Думы</t>
  </si>
  <si>
    <t xml:space="preserve">                                                                                     Приложение № 6</t>
  </si>
  <si>
    <t xml:space="preserve">                                                                                     от  13.12.2021  № 4/22</t>
  </si>
  <si>
    <t>____________________</t>
  </si>
  <si>
    <t xml:space="preserve">                                                                                    Приложение № 3</t>
  </si>
  <si>
    <t>1500015490</t>
  </si>
  <si>
    <t>Субсидия местным бюджетам  из областного бюджета на реализацию мероприятий,направленных на подготовку  систем  коммунальной инфраструктуры к работе в осенне-зимний период на 2022 год.</t>
  </si>
  <si>
    <t xml:space="preserve">                                                                                    от 28.11.2022 № 14/79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</si>
</sst>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3">
    <xf numFmtId="0" fontId="0" fillId="0" borderId="0" xfId="0"/>
    <xf numFmtId="0" fontId="4" fillId="0" borderId="0" xfId="0" applyFont="1"/>
    <xf numFmtId="0" fontId="10" fillId="0" borderId="0" xfId="0" applyFont="1"/>
    <xf numFmtId="0" fontId="4" fillId="0" borderId="0" xfId="0" applyFont="1" applyFill="1"/>
    <xf numFmtId="0" fontId="0" fillId="0" borderId="0" xfId="0" applyFill="1"/>
    <xf numFmtId="0" fontId="10" fillId="0" borderId="0" xfId="0" applyFont="1" applyFill="1"/>
    <xf numFmtId="0" fontId="9" fillId="0" borderId="0" xfId="0" applyFont="1" applyFill="1"/>
    <xf numFmtId="0" fontId="9" fillId="0" borderId="0" xfId="0" applyFont="1"/>
    <xf numFmtId="0" fontId="7" fillId="0" borderId="0" xfId="0" applyFont="1" applyFill="1"/>
    <xf numFmtId="11" fontId="3" fillId="0" borderId="0" xfId="1" applyNumberFormat="1" applyFont="1" applyFill="1" applyAlignment="1"/>
    <xf numFmtId="0" fontId="8" fillId="0" borderId="0" xfId="0" applyFont="1" applyFill="1"/>
    <xf numFmtId="0" fontId="6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vertical="top"/>
    </xf>
    <xf numFmtId="49" fontId="11" fillId="0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vertical="top"/>
    </xf>
    <xf numFmtId="0" fontId="13" fillId="0" borderId="1" xfId="0" applyFont="1" applyFill="1" applyBorder="1"/>
    <xf numFmtId="0" fontId="12" fillId="0" borderId="1" xfId="0" applyFont="1" applyFill="1" applyBorder="1"/>
    <xf numFmtId="0" fontId="6" fillId="0" borderId="3" xfId="0" applyNumberFormat="1" applyFont="1" applyFill="1" applyBorder="1" applyAlignment="1">
      <alignment horizontal="center" vertical="top"/>
    </xf>
    <xf numFmtId="0" fontId="6" fillId="0" borderId="1" xfId="0" applyNumberFormat="1" applyFont="1" applyFill="1" applyBorder="1" applyAlignment="1">
      <alignment horizontal="center" vertical="top"/>
    </xf>
    <xf numFmtId="0" fontId="10" fillId="0" borderId="5" xfId="0" applyFont="1" applyFill="1" applyBorder="1" applyAlignment="1">
      <alignment horizontal="center" vertical="top"/>
    </xf>
    <xf numFmtId="0" fontId="6" fillId="0" borderId="3" xfId="0" applyNumberFormat="1" applyFont="1" applyFill="1" applyBorder="1" applyAlignment="1">
      <alignment horizontal="center" vertical="top"/>
    </xf>
    <xf numFmtId="164" fontId="6" fillId="0" borderId="1" xfId="0" applyNumberFormat="1" applyFont="1" applyFill="1" applyBorder="1" applyAlignment="1">
      <alignment horizontal="right" vertical="top"/>
    </xf>
    <xf numFmtId="164" fontId="14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164" fontId="11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NumberFormat="1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3" xfId="0" applyFont="1" applyFill="1" applyBorder="1" applyAlignment="1">
      <alignment vertical="top" wrapText="1"/>
    </xf>
    <xf numFmtId="0" fontId="10" fillId="0" borderId="4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0" fontId="6" fillId="0" borderId="3" xfId="0" applyNumberFormat="1" applyFont="1" applyFill="1" applyBorder="1" applyAlignment="1">
      <alignment horizontal="center" vertical="top"/>
    </xf>
    <xf numFmtId="0" fontId="10" fillId="0" borderId="4" xfId="0" applyNumberFormat="1" applyFont="1" applyFill="1" applyBorder="1" applyAlignment="1">
      <alignment horizontal="center" vertical="top"/>
    </xf>
    <xf numFmtId="0" fontId="10" fillId="0" borderId="5" xfId="0" applyNumberFormat="1" applyFont="1" applyFill="1" applyBorder="1" applyAlignment="1">
      <alignment horizontal="center" vertical="top"/>
    </xf>
    <xf numFmtId="0" fontId="6" fillId="0" borderId="4" xfId="0" applyNumberFormat="1" applyFont="1" applyFill="1" applyBorder="1" applyAlignment="1">
      <alignment horizontal="center" vertical="top"/>
    </xf>
    <xf numFmtId="0" fontId="6" fillId="0" borderId="5" xfId="0" applyNumberFormat="1" applyFont="1" applyFill="1" applyBorder="1" applyAlignment="1">
      <alignment horizontal="center" vertical="top"/>
    </xf>
    <xf numFmtId="0" fontId="0" fillId="0" borderId="5" xfId="0" applyBorder="1" applyAlignment="1">
      <alignment horizontal="left" vertical="top" wrapText="1"/>
    </xf>
    <xf numFmtId="0" fontId="0" fillId="0" borderId="5" xfId="0" applyBorder="1" applyAlignment="1">
      <alignment horizontal="center" vertical="top"/>
    </xf>
    <xf numFmtId="0" fontId="7" fillId="0" borderId="0" xfId="0" applyFont="1" applyFill="1" applyAlignment="1"/>
    <xf numFmtId="0" fontId="6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11" fontId="3" fillId="0" borderId="0" xfId="1" applyNumberFormat="1" applyFont="1" applyFill="1" applyAlignment="1"/>
    <xf numFmtId="0" fontId="8" fillId="0" borderId="0" xfId="0" applyFont="1" applyFill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0"/>
  <sheetViews>
    <sheetView tabSelected="1" zoomScale="60" zoomScaleNormal="60" workbookViewId="0">
      <selection activeCell="F3" sqref="F3:L3"/>
    </sheetView>
  </sheetViews>
  <sheetFormatPr defaultRowHeight="15.75" x14ac:dyDescent="0.25"/>
  <cols>
    <col min="1" max="1" width="4.140625" style="10" customWidth="1"/>
    <col min="2" max="2" width="66.140625" style="11" customWidth="1"/>
    <col min="3" max="3" width="6.7109375" style="11" customWidth="1"/>
    <col min="4" max="5" width="3.85546875" style="11" customWidth="1"/>
    <col min="6" max="6" width="14.7109375" style="11" customWidth="1"/>
    <col min="7" max="7" width="4.42578125" style="11" customWidth="1"/>
    <col min="8" max="10" width="16.7109375" style="11" customWidth="1"/>
    <col min="11" max="11" width="14.5703125" style="11" customWidth="1"/>
    <col min="12" max="12" width="15" style="11" customWidth="1"/>
    <col min="13" max="13" width="9.140625" style="4"/>
  </cols>
  <sheetData>
    <row r="1" spans="1:13" ht="18.75" x14ac:dyDescent="0.3">
      <c r="F1" s="46" t="s">
        <v>82</v>
      </c>
      <c r="G1" s="46"/>
      <c r="H1" s="46"/>
      <c r="I1" s="46"/>
      <c r="J1" s="46"/>
      <c r="K1" s="46"/>
      <c r="L1" s="46"/>
    </row>
    <row r="2" spans="1:13" ht="18.75" x14ac:dyDescent="0.3">
      <c r="F2" s="46" t="s">
        <v>77</v>
      </c>
      <c r="G2" s="46"/>
      <c r="H2" s="46"/>
      <c r="I2" s="46"/>
      <c r="J2" s="46"/>
      <c r="K2" s="46"/>
      <c r="L2" s="46"/>
    </row>
    <row r="3" spans="1:13" ht="18.75" x14ac:dyDescent="0.3">
      <c r="F3" s="46" t="s">
        <v>85</v>
      </c>
      <c r="G3" s="46"/>
      <c r="H3" s="46"/>
      <c r="I3" s="46"/>
      <c r="J3" s="46"/>
      <c r="K3" s="46"/>
      <c r="L3" s="46"/>
    </row>
    <row r="5" spans="1:13" s="1" customFormat="1" ht="18.75" x14ac:dyDescent="0.3">
      <c r="A5" s="8"/>
      <c r="B5" s="9"/>
      <c r="C5" s="8"/>
      <c r="D5" s="8"/>
      <c r="E5" s="8"/>
      <c r="F5" s="51" t="s">
        <v>79</v>
      </c>
      <c r="G5" s="52"/>
      <c r="H5" s="52"/>
      <c r="I5" s="52"/>
      <c r="J5" s="52"/>
      <c r="K5" s="52"/>
      <c r="L5" s="52"/>
      <c r="M5" s="3"/>
    </row>
    <row r="6" spans="1:13" s="1" customFormat="1" ht="18.75" x14ac:dyDescent="0.3">
      <c r="A6" s="8"/>
      <c r="B6" s="9"/>
      <c r="C6" s="8"/>
      <c r="D6" s="8"/>
      <c r="E6" s="8"/>
      <c r="F6" s="51" t="s">
        <v>78</v>
      </c>
      <c r="G6" s="52"/>
      <c r="H6" s="52"/>
      <c r="I6" s="52"/>
      <c r="J6" s="52"/>
      <c r="K6" s="52"/>
      <c r="L6" s="52"/>
      <c r="M6" s="3"/>
    </row>
    <row r="7" spans="1:13" s="1" customFormat="1" ht="18.75" x14ac:dyDescent="0.3">
      <c r="A7" s="8"/>
      <c r="B7" s="9"/>
      <c r="C7" s="8"/>
      <c r="D7" s="8"/>
      <c r="E7" s="8"/>
      <c r="F7" s="51" t="s">
        <v>80</v>
      </c>
      <c r="G7" s="52"/>
      <c r="H7" s="52"/>
      <c r="I7" s="52"/>
      <c r="J7" s="52"/>
      <c r="K7" s="52"/>
      <c r="L7" s="52"/>
      <c r="M7" s="3"/>
    </row>
    <row r="8" spans="1:13" s="1" customFormat="1" ht="18.75" x14ac:dyDescent="0.3">
      <c r="A8" s="8"/>
      <c r="B8" s="9"/>
      <c r="C8" s="8"/>
      <c r="D8" s="8"/>
      <c r="E8" s="9"/>
      <c r="F8" s="51"/>
      <c r="G8" s="52"/>
      <c r="H8" s="52"/>
      <c r="I8" s="52"/>
      <c r="J8" s="52"/>
      <c r="K8" s="52"/>
      <c r="L8" s="52"/>
      <c r="M8" s="3"/>
    </row>
    <row r="10" spans="1:13" ht="18.75" x14ac:dyDescent="0.3">
      <c r="B10" s="49" t="s">
        <v>7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</row>
    <row r="11" spans="1:13" ht="53.25" customHeight="1" x14ac:dyDescent="0.3">
      <c r="B11" s="50" t="s">
        <v>64</v>
      </c>
      <c r="C11" s="50"/>
      <c r="D11" s="50"/>
      <c r="E11" s="50"/>
      <c r="F11" s="50"/>
      <c r="G11" s="50"/>
      <c r="H11" s="50"/>
      <c r="I11" s="50"/>
      <c r="J11" s="50"/>
      <c r="K11" s="50"/>
      <c r="L11" s="50"/>
    </row>
    <row r="12" spans="1:13" x14ac:dyDescent="0.25">
      <c r="K12" s="47" t="s">
        <v>8</v>
      </c>
      <c r="L12" s="48"/>
    </row>
    <row r="13" spans="1:13" ht="177" customHeight="1" x14ac:dyDescent="0.25">
      <c r="A13" s="12"/>
      <c r="B13" s="12" t="s">
        <v>20</v>
      </c>
      <c r="C13" s="12" t="s">
        <v>21</v>
      </c>
      <c r="D13" s="12" t="s">
        <v>0</v>
      </c>
      <c r="E13" s="12" t="s">
        <v>1</v>
      </c>
      <c r="F13" s="12" t="s">
        <v>2</v>
      </c>
      <c r="G13" s="12" t="s">
        <v>3</v>
      </c>
      <c r="H13" s="12" t="s">
        <v>4</v>
      </c>
      <c r="I13" s="28" t="s">
        <v>74</v>
      </c>
      <c r="J13" s="28" t="s">
        <v>4</v>
      </c>
      <c r="K13" s="12" t="s">
        <v>5</v>
      </c>
      <c r="L13" s="12" t="s">
        <v>6</v>
      </c>
    </row>
    <row r="14" spans="1:13" s="2" customFormat="1" x14ac:dyDescent="0.25">
      <c r="A14" s="19">
        <v>1</v>
      </c>
      <c r="B14" s="31" t="s">
        <v>9</v>
      </c>
      <c r="C14" s="16" t="s">
        <v>22</v>
      </c>
      <c r="D14" s="13" t="s">
        <v>10</v>
      </c>
      <c r="E14" s="13" t="s">
        <v>10</v>
      </c>
      <c r="F14" s="13" t="s">
        <v>30</v>
      </c>
      <c r="G14" s="13" t="s">
        <v>12</v>
      </c>
      <c r="H14" s="25">
        <f t="shared" ref="H14:L14" si="0">H15+H16</f>
        <v>1083.3999999999999</v>
      </c>
      <c r="I14" s="25">
        <f t="shared" si="0"/>
        <v>-200</v>
      </c>
      <c r="J14" s="25">
        <f t="shared" ref="J14" si="1">J15+J16</f>
        <v>883.4</v>
      </c>
      <c r="K14" s="25">
        <f t="shared" si="0"/>
        <v>43.6</v>
      </c>
      <c r="L14" s="25">
        <f t="shared" si="0"/>
        <v>43.6</v>
      </c>
      <c r="M14" s="5"/>
    </row>
    <row r="15" spans="1:13" s="2" customFormat="1" x14ac:dyDescent="0.25">
      <c r="A15" s="22"/>
      <c r="B15" s="32"/>
      <c r="C15" s="16" t="s">
        <v>22</v>
      </c>
      <c r="D15" s="16" t="s">
        <v>23</v>
      </c>
      <c r="E15" s="16" t="s">
        <v>24</v>
      </c>
      <c r="F15" s="16" t="s">
        <v>25</v>
      </c>
      <c r="G15" s="16" t="s">
        <v>26</v>
      </c>
      <c r="H15" s="24">
        <v>43.6</v>
      </c>
      <c r="I15" s="24"/>
      <c r="J15" s="24">
        <v>43.6</v>
      </c>
      <c r="K15" s="24">
        <v>43.6</v>
      </c>
      <c r="L15" s="24">
        <v>43.6</v>
      </c>
      <c r="M15" s="5"/>
    </row>
    <row r="16" spans="1:13" s="2" customFormat="1" x14ac:dyDescent="0.25">
      <c r="A16" s="22"/>
      <c r="B16" s="33"/>
      <c r="C16" s="16" t="s">
        <v>22</v>
      </c>
      <c r="D16" s="16" t="s">
        <v>23</v>
      </c>
      <c r="E16" s="16" t="s">
        <v>24</v>
      </c>
      <c r="F16" s="16" t="s">
        <v>69</v>
      </c>
      <c r="G16" s="16" t="s">
        <v>26</v>
      </c>
      <c r="H16" s="24">
        <v>1039.8</v>
      </c>
      <c r="I16" s="24">
        <v>-200</v>
      </c>
      <c r="J16" s="23">
        <f t="shared" ref="J16:J17" si="2">H16+I16</f>
        <v>839.8</v>
      </c>
      <c r="K16" s="24">
        <v>0</v>
      </c>
      <c r="L16" s="24">
        <v>0</v>
      </c>
      <c r="M16" s="5"/>
    </row>
    <row r="17" spans="1:13" s="2" customFormat="1" x14ac:dyDescent="0.25">
      <c r="A17" s="20">
        <v>2</v>
      </c>
      <c r="B17" s="15" t="s">
        <v>13</v>
      </c>
      <c r="C17" s="16" t="s">
        <v>22</v>
      </c>
      <c r="D17" s="16" t="s">
        <v>23</v>
      </c>
      <c r="E17" s="16" t="s">
        <v>24</v>
      </c>
      <c r="F17" s="16" t="s">
        <v>68</v>
      </c>
      <c r="G17" s="16" t="s">
        <v>27</v>
      </c>
      <c r="H17" s="23">
        <v>0</v>
      </c>
      <c r="I17" s="23">
        <v>200</v>
      </c>
      <c r="J17" s="25">
        <f t="shared" si="2"/>
        <v>200</v>
      </c>
      <c r="K17" s="23">
        <v>0</v>
      </c>
      <c r="L17" s="23">
        <v>130</v>
      </c>
      <c r="M17" s="5"/>
    </row>
    <row r="18" spans="1:13" s="2" customFormat="1" x14ac:dyDescent="0.25">
      <c r="A18" s="39">
        <v>3</v>
      </c>
      <c r="B18" s="36" t="s">
        <v>14</v>
      </c>
      <c r="C18" s="13" t="s">
        <v>28</v>
      </c>
      <c r="D18" s="13" t="s">
        <v>10</v>
      </c>
      <c r="E18" s="13" t="s">
        <v>10</v>
      </c>
      <c r="F18" s="13" t="s">
        <v>30</v>
      </c>
      <c r="G18" s="13" t="s">
        <v>12</v>
      </c>
      <c r="H18" s="25">
        <f>SUM(H19:H20)</f>
        <v>5765.9</v>
      </c>
      <c r="I18" s="25"/>
      <c r="J18" s="25">
        <f>SUM(J19:J20)</f>
        <v>5765.9</v>
      </c>
      <c r="K18" s="25">
        <f>SUM(K19:K20)</f>
        <v>0</v>
      </c>
      <c r="L18" s="25">
        <f>SUM(L19:L20)</f>
        <v>0</v>
      </c>
      <c r="M18" s="5"/>
    </row>
    <row r="19" spans="1:13" s="2" customFormat="1" x14ac:dyDescent="0.25">
      <c r="A19" s="40"/>
      <c r="B19" s="37"/>
      <c r="C19" s="14" t="s">
        <v>28</v>
      </c>
      <c r="D19" s="14" t="s">
        <v>29</v>
      </c>
      <c r="E19" s="14" t="s">
        <v>24</v>
      </c>
      <c r="F19" s="14" t="s">
        <v>31</v>
      </c>
      <c r="G19" s="14" t="s">
        <v>32</v>
      </c>
      <c r="H19" s="26">
        <v>5714</v>
      </c>
      <c r="I19" s="26"/>
      <c r="J19" s="26">
        <v>5714</v>
      </c>
      <c r="K19" s="26">
        <v>0</v>
      </c>
      <c r="L19" s="26">
        <v>0</v>
      </c>
      <c r="M19" s="5"/>
    </row>
    <row r="20" spans="1:13" s="2" customFormat="1" x14ac:dyDescent="0.25">
      <c r="A20" s="41"/>
      <c r="B20" s="38"/>
      <c r="C20" s="14" t="s">
        <v>28</v>
      </c>
      <c r="D20" s="14" t="s">
        <v>29</v>
      </c>
      <c r="E20" s="14" t="s">
        <v>24</v>
      </c>
      <c r="F20" s="14" t="s">
        <v>33</v>
      </c>
      <c r="G20" s="14" t="s">
        <v>32</v>
      </c>
      <c r="H20" s="26">
        <v>51.9</v>
      </c>
      <c r="I20" s="26"/>
      <c r="J20" s="26">
        <v>51.9</v>
      </c>
      <c r="K20" s="26">
        <v>0</v>
      </c>
      <c r="L20" s="26">
        <v>0</v>
      </c>
      <c r="M20" s="5"/>
    </row>
    <row r="21" spans="1:13" s="2" customFormat="1" ht="31.5" customHeight="1" x14ac:dyDescent="0.25">
      <c r="A21" s="39">
        <v>4</v>
      </c>
      <c r="B21" s="31" t="s">
        <v>65</v>
      </c>
      <c r="C21" s="13" t="s">
        <v>12</v>
      </c>
      <c r="D21" s="13" t="s">
        <v>10</v>
      </c>
      <c r="E21" s="13" t="s">
        <v>10</v>
      </c>
      <c r="F21" s="13" t="s">
        <v>30</v>
      </c>
      <c r="G21" s="13" t="s">
        <v>12</v>
      </c>
      <c r="H21" s="25">
        <f>H22+H29+H36+H37+H41</f>
        <v>21920</v>
      </c>
      <c r="I21" s="25">
        <f>I22+I29+I36+I37+I41</f>
        <v>2725.2</v>
      </c>
      <c r="J21" s="25">
        <f>J22+J29+J36+J37+J41</f>
        <v>24645.200000000001</v>
      </c>
      <c r="K21" s="25">
        <f t="shared" ref="K21:L21" si="3">K22+K29+K36+K37+K41</f>
        <v>21133</v>
      </c>
      <c r="L21" s="25">
        <f t="shared" si="3"/>
        <v>21175</v>
      </c>
      <c r="M21" s="5"/>
    </row>
    <row r="22" spans="1:13" s="2" customFormat="1" x14ac:dyDescent="0.25">
      <c r="A22" s="42"/>
      <c r="B22" s="32"/>
      <c r="C22" s="13" t="s">
        <v>34</v>
      </c>
      <c r="D22" s="13" t="s">
        <v>10</v>
      </c>
      <c r="E22" s="13" t="s">
        <v>10</v>
      </c>
      <c r="F22" s="13" t="s">
        <v>30</v>
      </c>
      <c r="G22" s="13" t="s">
        <v>12</v>
      </c>
      <c r="H22" s="25">
        <f>SUM(H23:H28)</f>
        <v>5669.2000000000007</v>
      </c>
      <c r="I22" s="25">
        <f>SUM(I23:I28)</f>
        <v>674.5</v>
      </c>
      <c r="J22" s="25">
        <f>SUM(J23:J28)</f>
        <v>6343.7000000000007</v>
      </c>
      <c r="K22" s="25">
        <f t="shared" ref="K22:L22" si="4">SUM(K23:K28)</f>
        <v>5801.0000000000009</v>
      </c>
      <c r="L22" s="25">
        <f t="shared" si="4"/>
        <v>5811.3000000000011</v>
      </c>
      <c r="M22" s="5"/>
    </row>
    <row r="23" spans="1:13" s="2" customFormat="1" x14ac:dyDescent="0.25">
      <c r="A23" s="42"/>
      <c r="B23" s="32"/>
      <c r="C23" s="16" t="s">
        <v>34</v>
      </c>
      <c r="D23" s="16" t="s">
        <v>24</v>
      </c>
      <c r="E23" s="16" t="s">
        <v>35</v>
      </c>
      <c r="F23" s="16" t="s">
        <v>39</v>
      </c>
      <c r="G23" s="16" t="s">
        <v>40</v>
      </c>
      <c r="H23" s="23">
        <v>204.9</v>
      </c>
      <c r="I23" s="23">
        <v>0</v>
      </c>
      <c r="J23" s="23">
        <f t="shared" ref="J23:J28" si="5">H23+I23</f>
        <v>204.9</v>
      </c>
      <c r="K23" s="23">
        <v>124.8</v>
      </c>
      <c r="L23" s="23">
        <v>125.3</v>
      </c>
      <c r="M23" s="5"/>
    </row>
    <row r="24" spans="1:13" s="2" customFormat="1" x14ac:dyDescent="0.25">
      <c r="A24" s="42"/>
      <c r="B24" s="32"/>
      <c r="C24" s="16" t="s">
        <v>34</v>
      </c>
      <c r="D24" s="16" t="s">
        <v>36</v>
      </c>
      <c r="E24" s="16" t="s">
        <v>24</v>
      </c>
      <c r="F24" s="16" t="s">
        <v>41</v>
      </c>
      <c r="G24" s="16" t="s">
        <v>40</v>
      </c>
      <c r="H24" s="23">
        <v>2212.5</v>
      </c>
      <c r="I24" s="23">
        <v>264.25</v>
      </c>
      <c r="J24" s="23">
        <f t="shared" si="5"/>
        <v>2476.75</v>
      </c>
      <c r="K24" s="23">
        <v>2329.9</v>
      </c>
      <c r="L24" s="23">
        <v>2334.6999999999998</v>
      </c>
      <c r="M24" s="5"/>
    </row>
    <row r="25" spans="1:13" s="2" customFormat="1" x14ac:dyDescent="0.25">
      <c r="A25" s="42"/>
      <c r="B25" s="32"/>
      <c r="C25" s="16" t="s">
        <v>34</v>
      </c>
      <c r="D25" s="16" t="s">
        <v>36</v>
      </c>
      <c r="E25" s="16" t="s">
        <v>24</v>
      </c>
      <c r="F25" s="16" t="s">
        <v>41</v>
      </c>
      <c r="G25" s="16" t="s">
        <v>42</v>
      </c>
      <c r="H25" s="23">
        <v>232</v>
      </c>
      <c r="I25" s="23">
        <v>0</v>
      </c>
      <c r="J25" s="23">
        <f t="shared" si="5"/>
        <v>232</v>
      </c>
      <c r="K25" s="23">
        <v>232</v>
      </c>
      <c r="L25" s="23">
        <v>232</v>
      </c>
      <c r="M25" s="5"/>
    </row>
    <row r="26" spans="1:13" s="2" customFormat="1" x14ac:dyDescent="0.25">
      <c r="A26" s="42"/>
      <c r="B26" s="32"/>
      <c r="C26" s="16" t="s">
        <v>34</v>
      </c>
      <c r="D26" s="16" t="s">
        <v>36</v>
      </c>
      <c r="E26" s="16" t="s">
        <v>37</v>
      </c>
      <c r="F26" s="16" t="s">
        <v>43</v>
      </c>
      <c r="G26" s="16" t="s">
        <v>40</v>
      </c>
      <c r="H26" s="23">
        <v>1704.7</v>
      </c>
      <c r="I26" s="23">
        <v>229.4</v>
      </c>
      <c r="J26" s="23">
        <f t="shared" si="5"/>
        <v>1934.1000000000001</v>
      </c>
      <c r="K26" s="23">
        <v>1764.5</v>
      </c>
      <c r="L26" s="23">
        <v>1768.1</v>
      </c>
      <c r="M26" s="5"/>
    </row>
    <row r="27" spans="1:13" s="2" customFormat="1" x14ac:dyDescent="0.25">
      <c r="A27" s="42"/>
      <c r="B27" s="32"/>
      <c r="C27" s="16" t="s">
        <v>34</v>
      </c>
      <c r="D27" s="16" t="s">
        <v>36</v>
      </c>
      <c r="E27" s="16" t="s">
        <v>37</v>
      </c>
      <c r="F27" s="16" t="s">
        <v>43</v>
      </c>
      <c r="G27" s="16" t="s">
        <v>42</v>
      </c>
      <c r="H27" s="23">
        <v>649.6</v>
      </c>
      <c r="I27" s="23"/>
      <c r="J27" s="23">
        <f t="shared" si="5"/>
        <v>649.6</v>
      </c>
      <c r="K27" s="23">
        <v>649.6</v>
      </c>
      <c r="L27" s="23">
        <v>649.6</v>
      </c>
      <c r="M27" s="5"/>
    </row>
    <row r="28" spans="1:13" s="2" customFormat="1" x14ac:dyDescent="0.25">
      <c r="A28" s="42"/>
      <c r="B28" s="32"/>
      <c r="C28" s="16" t="s">
        <v>34</v>
      </c>
      <c r="D28" s="16" t="s">
        <v>36</v>
      </c>
      <c r="E28" s="16" t="s">
        <v>38</v>
      </c>
      <c r="F28" s="16" t="s">
        <v>44</v>
      </c>
      <c r="G28" s="16" t="s">
        <v>40</v>
      </c>
      <c r="H28" s="23">
        <v>665.5</v>
      </c>
      <c r="I28" s="23">
        <v>180.85</v>
      </c>
      <c r="J28" s="23">
        <f t="shared" si="5"/>
        <v>846.35</v>
      </c>
      <c r="K28" s="23">
        <v>700.2</v>
      </c>
      <c r="L28" s="23">
        <v>701.6</v>
      </c>
      <c r="M28" s="5"/>
    </row>
    <row r="29" spans="1:13" s="2" customFormat="1" x14ac:dyDescent="0.25">
      <c r="A29" s="42"/>
      <c r="B29" s="32"/>
      <c r="C29" s="13" t="s">
        <v>22</v>
      </c>
      <c r="D29" s="13" t="s">
        <v>10</v>
      </c>
      <c r="E29" s="13" t="s">
        <v>10</v>
      </c>
      <c r="F29" s="13" t="s">
        <v>30</v>
      </c>
      <c r="G29" s="13" t="s">
        <v>12</v>
      </c>
      <c r="H29" s="25">
        <f>SUM(H30:H35)</f>
        <v>10286.6</v>
      </c>
      <c r="I29" s="25">
        <f>SUM(I30:I35)</f>
        <v>2050.6999999999998</v>
      </c>
      <c r="J29" s="25">
        <f>SUM(J30:J35)</f>
        <v>12337.3</v>
      </c>
      <c r="K29" s="25">
        <f t="shared" ref="K29:L29" si="6">SUM(K30:K35)</f>
        <v>9157.0999999999985</v>
      </c>
      <c r="L29" s="25">
        <f t="shared" si="6"/>
        <v>9176</v>
      </c>
      <c r="M29" s="5"/>
    </row>
    <row r="30" spans="1:13" s="2" customFormat="1" x14ac:dyDescent="0.25">
      <c r="A30" s="42"/>
      <c r="B30" s="32"/>
      <c r="C30" s="16" t="s">
        <v>22</v>
      </c>
      <c r="D30" s="16" t="s">
        <v>24</v>
      </c>
      <c r="E30" s="16" t="s">
        <v>35</v>
      </c>
      <c r="F30" s="16" t="s">
        <v>39</v>
      </c>
      <c r="G30" s="16" t="s">
        <v>40</v>
      </c>
      <c r="H30" s="23">
        <v>520.79999999999995</v>
      </c>
      <c r="I30" s="23">
        <v>103.7</v>
      </c>
      <c r="J30" s="23">
        <f t="shared" ref="J30:J35" si="7">H30+I30</f>
        <v>624.5</v>
      </c>
      <c r="K30" s="23">
        <v>547.9</v>
      </c>
      <c r="L30" s="23">
        <v>549</v>
      </c>
      <c r="M30" s="5"/>
    </row>
    <row r="31" spans="1:13" s="2" customFormat="1" x14ac:dyDescent="0.25">
      <c r="A31" s="42"/>
      <c r="B31" s="32"/>
      <c r="C31" s="16" t="s">
        <v>22</v>
      </c>
      <c r="D31" s="16" t="s">
        <v>36</v>
      </c>
      <c r="E31" s="16" t="s">
        <v>37</v>
      </c>
      <c r="F31" s="16" t="s">
        <v>45</v>
      </c>
      <c r="G31" s="16" t="s">
        <v>27</v>
      </c>
      <c r="H31" s="23">
        <v>912.5</v>
      </c>
      <c r="I31" s="23">
        <v>194.7</v>
      </c>
      <c r="J31" s="23">
        <f t="shared" si="7"/>
        <v>1107.2</v>
      </c>
      <c r="K31" s="23">
        <v>940.2</v>
      </c>
      <c r="L31" s="23">
        <v>942.1</v>
      </c>
      <c r="M31" s="5"/>
    </row>
    <row r="32" spans="1:13" s="2" customFormat="1" x14ac:dyDescent="0.25">
      <c r="A32" s="42"/>
      <c r="B32" s="32"/>
      <c r="C32" s="16" t="s">
        <v>22</v>
      </c>
      <c r="D32" s="16" t="s">
        <v>23</v>
      </c>
      <c r="E32" s="16" t="s">
        <v>24</v>
      </c>
      <c r="F32" s="16" t="s">
        <v>46</v>
      </c>
      <c r="G32" s="16" t="s">
        <v>27</v>
      </c>
      <c r="H32" s="23">
        <v>3244.2</v>
      </c>
      <c r="I32" s="23">
        <v>663.3</v>
      </c>
      <c r="J32" s="23">
        <f t="shared" si="7"/>
        <v>3907.5</v>
      </c>
      <c r="K32" s="23">
        <v>2684.4</v>
      </c>
      <c r="L32" s="23">
        <v>2689.9</v>
      </c>
      <c r="M32" s="5"/>
    </row>
    <row r="33" spans="1:13" s="2" customFormat="1" x14ac:dyDescent="0.25">
      <c r="A33" s="42"/>
      <c r="B33" s="32"/>
      <c r="C33" s="16" t="s">
        <v>22</v>
      </c>
      <c r="D33" s="16" t="s">
        <v>23</v>
      </c>
      <c r="E33" s="16" t="s">
        <v>24</v>
      </c>
      <c r="F33" s="16" t="s">
        <v>47</v>
      </c>
      <c r="G33" s="16" t="s">
        <v>27</v>
      </c>
      <c r="H33" s="23">
        <v>521.79999999999995</v>
      </c>
      <c r="I33" s="23">
        <v>0</v>
      </c>
      <c r="J33" s="23">
        <f t="shared" si="7"/>
        <v>521.79999999999995</v>
      </c>
      <c r="K33" s="23">
        <v>478</v>
      </c>
      <c r="L33" s="23">
        <v>479</v>
      </c>
      <c r="M33" s="5"/>
    </row>
    <row r="34" spans="1:13" s="2" customFormat="1" x14ac:dyDescent="0.25">
      <c r="A34" s="42"/>
      <c r="B34" s="32"/>
      <c r="C34" s="16" t="s">
        <v>22</v>
      </c>
      <c r="D34" s="16" t="s">
        <v>23</v>
      </c>
      <c r="E34" s="16" t="s">
        <v>24</v>
      </c>
      <c r="F34" s="16" t="s">
        <v>48</v>
      </c>
      <c r="G34" s="16" t="s">
        <v>27</v>
      </c>
      <c r="H34" s="23">
        <v>2664.4</v>
      </c>
      <c r="I34" s="23">
        <v>495</v>
      </c>
      <c r="J34" s="23">
        <f t="shared" si="7"/>
        <v>3159.4</v>
      </c>
      <c r="K34" s="23">
        <v>2154.9</v>
      </c>
      <c r="L34" s="23">
        <v>2159.4</v>
      </c>
      <c r="M34" s="5"/>
    </row>
    <row r="35" spans="1:13" s="2" customFormat="1" x14ac:dyDescent="0.25">
      <c r="A35" s="42"/>
      <c r="B35" s="32"/>
      <c r="C35" s="16" t="s">
        <v>22</v>
      </c>
      <c r="D35" s="16" t="s">
        <v>23</v>
      </c>
      <c r="E35" s="16" t="s">
        <v>35</v>
      </c>
      <c r="F35" s="16" t="s">
        <v>49</v>
      </c>
      <c r="G35" s="16" t="s">
        <v>40</v>
      </c>
      <c r="H35" s="23">
        <v>2422.9</v>
      </c>
      <c r="I35" s="23">
        <v>594</v>
      </c>
      <c r="J35" s="23">
        <f t="shared" si="7"/>
        <v>3016.9</v>
      </c>
      <c r="K35" s="23">
        <v>2351.6999999999998</v>
      </c>
      <c r="L35" s="23">
        <v>2356.6</v>
      </c>
      <c r="M35" s="5"/>
    </row>
    <row r="36" spans="1:13" s="2" customFormat="1" x14ac:dyDescent="0.25">
      <c r="A36" s="42"/>
      <c r="B36" s="32"/>
      <c r="C36" s="13" t="s">
        <v>50</v>
      </c>
      <c r="D36" s="13" t="s">
        <v>24</v>
      </c>
      <c r="E36" s="13" t="s">
        <v>35</v>
      </c>
      <c r="F36" s="13" t="s">
        <v>39</v>
      </c>
      <c r="G36" s="13" t="s">
        <v>40</v>
      </c>
      <c r="H36" s="25">
        <v>1009.2</v>
      </c>
      <c r="I36" s="25"/>
      <c r="J36" s="25">
        <f t="shared" ref="J36:J41" si="8">H36+I36</f>
        <v>1009.2</v>
      </c>
      <c r="K36" s="25">
        <v>1061.7</v>
      </c>
      <c r="L36" s="25">
        <v>1063.9000000000001</v>
      </c>
      <c r="M36" s="5"/>
    </row>
    <row r="37" spans="1:13" s="2" customFormat="1" x14ac:dyDescent="0.25">
      <c r="A37" s="42"/>
      <c r="B37" s="32"/>
      <c r="C37" s="13" t="s">
        <v>28</v>
      </c>
      <c r="D37" s="13" t="s">
        <v>10</v>
      </c>
      <c r="E37" s="13" t="s">
        <v>10</v>
      </c>
      <c r="F37" s="13" t="s">
        <v>30</v>
      </c>
      <c r="G37" s="13" t="s">
        <v>12</v>
      </c>
      <c r="H37" s="25">
        <f>SUM(H38:H40)</f>
        <v>4739.2</v>
      </c>
      <c r="I37" s="25">
        <f>SUM(I38:I40)</f>
        <v>0</v>
      </c>
      <c r="J37" s="25">
        <f>SUM(J38:J40)</f>
        <v>4739.2</v>
      </c>
      <c r="K37" s="25">
        <f t="shared" ref="K37:L37" si="9">SUM(K38:K40)</f>
        <v>4886.1000000000004</v>
      </c>
      <c r="L37" s="25">
        <f t="shared" si="9"/>
        <v>4896.3</v>
      </c>
      <c r="M37" s="5"/>
    </row>
    <row r="38" spans="1:13" s="2" customFormat="1" x14ac:dyDescent="0.25">
      <c r="A38" s="42"/>
      <c r="B38" s="32"/>
      <c r="C38" s="16" t="s">
        <v>28</v>
      </c>
      <c r="D38" s="16" t="s">
        <v>24</v>
      </c>
      <c r="E38" s="16" t="s">
        <v>51</v>
      </c>
      <c r="F38" s="16" t="s">
        <v>52</v>
      </c>
      <c r="G38" s="16" t="s">
        <v>40</v>
      </c>
      <c r="H38" s="23">
        <v>386.1</v>
      </c>
      <c r="I38" s="23"/>
      <c r="J38" s="23">
        <f t="shared" si="8"/>
        <v>386.1</v>
      </c>
      <c r="K38" s="23">
        <v>406.2</v>
      </c>
      <c r="L38" s="23">
        <v>407.1</v>
      </c>
      <c r="M38" s="5"/>
    </row>
    <row r="39" spans="1:13" s="2" customFormat="1" x14ac:dyDescent="0.25">
      <c r="A39" s="42"/>
      <c r="B39" s="32"/>
      <c r="C39" s="16" t="s">
        <v>28</v>
      </c>
      <c r="D39" s="16" t="s">
        <v>24</v>
      </c>
      <c r="E39" s="16" t="s">
        <v>35</v>
      </c>
      <c r="F39" s="16" t="s">
        <v>39</v>
      </c>
      <c r="G39" s="16" t="s">
        <v>40</v>
      </c>
      <c r="H39" s="23">
        <v>3906.4</v>
      </c>
      <c r="I39" s="23"/>
      <c r="J39" s="23">
        <f t="shared" si="8"/>
        <v>3906.4</v>
      </c>
      <c r="K39" s="23">
        <v>4109.8</v>
      </c>
      <c r="L39" s="23">
        <v>4118.3</v>
      </c>
      <c r="M39" s="5"/>
    </row>
    <row r="40" spans="1:13" s="2" customFormat="1" x14ac:dyDescent="0.25">
      <c r="A40" s="42"/>
      <c r="B40" s="32"/>
      <c r="C40" s="16" t="s">
        <v>28</v>
      </c>
      <c r="D40" s="16" t="s">
        <v>37</v>
      </c>
      <c r="E40" s="16" t="s">
        <v>53</v>
      </c>
      <c r="F40" s="16" t="s">
        <v>54</v>
      </c>
      <c r="G40" s="16" t="s">
        <v>40</v>
      </c>
      <c r="H40" s="23">
        <v>446.7</v>
      </c>
      <c r="I40" s="23">
        <v>0</v>
      </c>
      <c r="J40" s="23">
        <f t="shared" si="8"/>
        <v>446.7</v>
      </c>
      <c r="K40" s="23">
        <v>370.1</v>
      </c>
      <c r="L40" s="23">
        <v>370.9</v>
      </c>
      <c r="M40" s="5"/>
    </row>
    <row r="41" spans="1:13" s="2" customFormat="1" x14ac:dyDescent="0.25">
      <c r="A41" s="43"/>
      <c r="B41" s="33"/>
      <c r="C41" s="13" t="s">
        <v>67</v>
      </c>
      <c r="D41" s="13" t="s">
        <v>24</v>
      </c>
      <c r="E41" s="13" t="s">
        <v>55</v>
      </c>
      <c r="F41" s="13" t="s">
        <v>56</v>
      </c>
      <c r="G41" s="13" t="s">
        <v>40</v>
      </c>
      <c r="H41" s="25">
        <v>215.8</v>
      </c>
      <c r="I41" s="25"/>
      <c r="J41" s="25">
        <f t="shared" si="8"/>
        <v>215.8</v>
      </c>
      <c r="K41" s="25">
        <v>227.1</v>
      </c>
      <c r="L41" s="25">
        <v>227.5</v>
      </c>
      <c r="M41" s="5"/>
    </row>
    <row r="42" spans="1:13" s="2" customFormat="1" ht="47.25" x14ac:dyDescent="0.25">
      <c r="A42" s="20">
        <v>5</v>
      </c>
      <c r="B42" s="15" t="s">
        <v>15</v>
      </c>
      <c r="C42" s="16" t="s">
        <v>28</v>
      </c>
      <c r="D42" s="16" t="s">
        <v>35</v>
      </c>
      <c r="E42" s="16" t="s">
        <v>38</v>
      </c>
      <c r="F42" s="16" t="s">
        <v>57</v>
      </c>
      <c r="G42" s="16" t="s">
        <v>26</v>
      </c>
      <c r="H42" s="23">
        <v>18953.5</v>
      </c>
      <c r="I42" s="23"/>
      <c r="J42" s="23">
        <v>18953.5</v>
      </c>
      <c r="K42" s="23">
        <v>17853</v>
      </c>
      <c r="L42" s="23">
        <v>17471</v>
      </c>
      <c r="M42" s="5"/>
    </row>
    <row r="43" spans="1:13" s="2" customFormat="1" ht="31.5" x14ac:dyDescent="0.25">
      <c r="A43" s="20">
        <v>6</v>
      </c>
      <c r="B43" s="15" t="s">
        <v>16</v>
      </c>
      <c r="C43" s="16" t="s">
        <v>50</v>
      </c>
      <c r="D43" s="16" t="s">
        <v>35</v>
      </c>
      <c r="E43" s="16" t="s">
        <v>38</v>
      </c>
      <c r="F43" s="16" t="s">
        <v>58</v>
      </c>
      <c r="G43" s="16" t="s">
        <v>59</v>
      </c>
      <c r="H43" s="23">
        <v>0</v>
      </c>
      <c r="I43" s="23"/>
      <c r="J43" s="23">
        <v>0</v>
      </c>
      <c r="K43" s="23">
        <v>0</v>
      </c>
      <c r="L43" s="23">
        <v>0</v>
      </c>
      <c r="M43" s="5"/>
    </row>
    <row r="44" spans="1:13" s="2" customFormat="1" x14ac:dyDescent="0.25">
      <c r="A44" s="20">
        <v>7</v>
      </c>
      <c r="B44" s="15" t="s">
        <v>17</v>
      </c>
      <c r="C44" s="16" t="s">
        <v>28</v>
      </c>
      <c r="D44" s="16" t="s">
        <v>35</v>
      </c>
      <c r="E44" s="16" t="s">
        <v>60</v>
      </c>
      <c r="F44" s="16" t="s">
        <v>61</v>
      </c>
      <c r="G44" s="16" t="s">
        <v>26</v>
      </c>
      <c r="H44" s="23">
        <v>788.2</v>
      </c>
      <c r="I44" s="23">
        <v>1.3</v>
      </c>
      <c r="J44" s="23">
        <f t="shared" ref="J44" si="10">H44+I44</f>
        <v>789.5</v>
      </c>
      <c r="K44" s="23">
        <v>831</v>
      </c>
      <c r="L44" s="23">
        <v>501</v>
      </c>
      <c r="M44" s="5"/>
    </row>
    <row r="45" spans="1:13" s="2" customFormat="1" ht="47.25" customHeight="1" x14ac:dyDescent="0.25">
      <c r="A45" s="21">
        <v>8</v>
      </c>
      <c r="B45" s="15" t="s">
        <v>18</v>
      </c>
      <c r="C45" s="16" t="s">
        <v>34</v>
      </c>
      <c r="D45" s="16" t="s">
        <v>36</v>
      </c>
      <c r="E45" s="16" t="s">
        <v>36</v>
      </c>
      <c r="F45" s="16" t="s">
        <v>62</v>
      </c>
      <c r="G45" s="16" t="s">
        <v>26</v>
      </c>
      <c r="H45" s="23">
        <v>141.30000000000001</v>
      </c>
      <c r="I45" s="23"/>
      <c r="J45" s="23">
        <v>141.30000000000001</v>
      </c>
      <c r="K45" s="23">
        <v>141.30000000000001</v>
      </c>
      <c r="L45" s="23">
        <v>141.30000000000001</v>
      </c>
      <c r="M45" s="5"/>
    </row>
    <row r="46" spans="1:13" s="2" customFormat="1" ht="47.25" customHeight="1" x14ac:dyDescent="0.25">
      <c r="A46" s="39">
        <v>9</v>
      </c>
      <c r="B46" s="31" t="s">
        <v>19</v>
      </c>
      <c r="C46" s="13" t="s">
        <v>12</v>
      </c>
      <c r="D46" s="13" t="s">
        <v>10</v>
      </c>
      <c r="E46" s="13" t="s">
        <v>10</v>
      </c>
      <c r="F46" s="13" t="s">
        <v>30</v>
      </c>
      <c r="G46" s="13" t="s">
        <v>12</v>
      </c>
      <c r="H46" s="25">
        <f>H47+H48+H49</f>
        <v>60.254999999999995</v>
      </c>
      <c r="I46" s="25">
        <f>I47+I48+I49</f>
        <v>0</v>
      </c>
      <c r="J46" s="25">
        <f>J47+J48+J49</f>
        <v>60.254999999999995</v>
      </c>
      <c r="K46" s="25">
        <f t="shared" ref="K46:L46" si="11">K47+K48</f>
        <v>0</v>
      </c>
      <c r="L46" s="25">
        <f t="shared" si="11"/>
        <v>0</v>
      </c>
      <c r="M46" s="5"/>
    </row>
    <row r="47" spans="1:13" s="2" customFormat="1" x14ac:dyDescent="0.25">
      <c r="A47" s="42"/>
      <c r="B47" s="32"/>
      <c r="C47" s="16" t="s">
        <v>50</v>
      </c>
      <c r="D47" s="16" t="s">
        <v>36</v>
      </c>
      <c r="E47" s="16" t="s">
        <v>29</v>
      </c>
      <c r="F47" s="16" t="s">
        <v>63</v>
      </c>
      <c r="G47" s="16" t="s">
        <v>26</v>
      </c>
      <c r="H47" s="23">
        <v>5.94</v>
      </c>
      <c r="I47" s="23"/>
      <c r="J47" s="23">
        <f>H47+I47</f>
        <v>5.94</v>
      </c>
      <c r="K47" s="23">
        <v>0</v>
      </c>
      <c r="L47" s="23">
        <v>0</v>
      </c>
      <c r="M47" s="5"/>
    </row>
    <row r="48" spans="1:13" s="2" customFormat="1" x14ac:dyDescent="0.25">
      <c r="A48" s="42"/>
      <c r="B48" s="32"/>
      <c r="C48" s="16" t="s">
        <v>28</v>
      </c>
      <c r="D48" s="16" t="s">
        <v>36</v>
      </c>
      <c r="E48" s="16" t="s">
        <v>29</v>
      </c>
      <c r="F48" s="16" t="s">
        <v>63</v>
      </c>
      <c r="G48" s="16" t="s">
        <v>26</v>
      </c>
      <c r="H48" s="23">
        <v>48.015000000000001</v>
      </c>
      <c r="I48" s="23"/>
      <c r="J48" s="23">
        <f>H48+I48</f>
        <v>48.015000000000001</v>
      </c>
      <c r="K48" s="23">
        <v>0</v>
      </c>
      <c r="L48" s="23">
        <v>0</v>
      </c>
      <c r="M48" s="5"/>
    </row>
    <row r="49" spans="1:13" s="2" customFormat="1" x14ac:dyDescent="0.25">
      <c r="A49" s="45"/>
      <c r="B49" s="44"/>
      <c r="C49" s="16" t="s">
        <v>22</v>
      </c>
      <c r="D49" s="16" t="s">
        <v>36</v>
      </c>
      <c r="E49" s="16" t="s">
        <v>29</v>
      </c>
      <c r="F49" s="16" t="s">
        <v>63</v>
      </c>
      <c r="G49" s="16" t="s">
        <v>26</v>
      </c>
      <c r="H49" s="23">
        <v>6.3</v>
      </c>
      <c r="I49" s="23">
        <v>0</v>
      </c>
      <c r="J49" s="23">
        <f>H49+I49</f>
        <v>6.3</v>
      </c>
      <c r="K49" s="23"/>
      <c r="L49" s="23"/>
      <c r="M49" s="5"/>
    </row>
    <row r="50" spans="1:13" s="2" customFormat="1" x14ac:dyDescent="0.25">
      <c r="A50" s="39">
        <v>10</v>
      </c>
      <c r="B50" s="31" t="s">
        <v>72</v>
      </c>
      <c r="C50" s="16" t="s">
        <v>12</v>
      </c>
      <c r="D50" s="16" t="s">
        <v>10</v>
      </c>
      <c r="E50" s="16" t="s">
        <v>10</v>
      </c>
      <c r="F50" s="16" t="s">
        <v>30</v>
      </c>
      <c r="G50" s="16" t="s">
        <v>12</v>
      </c>
      <c r="H50" s="23">
        <f t="shared" ref="H50:L50" si="12">H51</f>
        <v>2897.8</v>
      </c>
      <c r="I50" s="23">
        <f t="shared" si="12"/>
        <v>0</v>
      </c>
      <c r="J50" s="23">
        <f t="shared" si="12"/>
        <v>2897.8</v>
      </c>
      <c r="K50" s="23">
        <f t="shared" si="12"/>
        <v>0</v>
      </c>
      <c r="L50" s="23">
        <f t="shared" si="12"/>
        <v>0</v>
      </c>
      <c r="M50" s="5"/>
    </row>
    <row r="51" spans="1:13" s="2" customFormat="1" x14ac:dyDescent="0.25">
      <c r="A51" s="43"/>
      <c r="B51" s="33"/>
      <c r="C51" s="16" t="s">
        <v>22</v>
      </c>
      <c r="D51" s="16" t="s">
        <v>23</v>
      </c>
      <c r="E51" s="16" t="s">
        <v>24</v>
      </c>
      <c r="F51" s="16" t="s">
        <v>73</v>
      </c>
      <c r="G51" s="16" t="s">
        <v>27</v>
      </c>
      <c r="H51" s="23">
        <v>2897.8</v>
      </c>
      <c r="I51" s="23">
        <v>0</v>
      </c>
      <c r="J51" s="23">
        <f>H51+I51</f>
        <v>2897.8</v>
      </c>
      <c r="K51" s="23">
        <v>0</v>
      </c>
      <c r="L51" s="23">
        <v>0</v>
      </c>
      <c r="M51" s="5"/>
    </row>
    <row r="52" spans="1:13" s="2" customFormat="1" ht="100.5" customHeight="1" x14ac:dyDescent="0.25">
      <c r="A52" s="30">
        <v>11</v>
      </c>
      <c r="B52" s="29" t="s">
        <v>76</v>
      </c>
      <c r="C52" s="16" t="s">
        <v>28</v>
      </c>
      <c r="D52" s="16" t="s">
        <v>35</v>
      </c>
      <c r="E52" s="16" t="s">
        <v>23</v>
      </c>
      <c r="F52" s="16" t="s">
        <v>75</v>
      </c>
      <c r="G52" s="16" t="s">
        <v>42</v>
      </c>
      <c r="H52" s="23">
        <v>946.5</v>
      </c>
      <c r="I52" s="23">
        <v>0</v>
      </c>
      <c r="J52" s="23">
        <f>H52+I52</f>
        <v>946.5</v>
      </c>
      <c r="K52" s="23">
        <v>0</v>
      </c>
      <c r="L52" s="23">
        <v>0</v>
      </c>
      <c r="M52" s="5"/>
    </row>
    <row r="53" spans="1:13" s="2" customFormat="1" ht="78.75" customHeight="1" x14ac:dyDescent="0.25">
      <c r="A53" s="39">
        <v>12</v>
      </c>
      <c r="B53" s="31" t="s">
        <v>70</v>
      </c>
      <c r="C53" s="16" t="s">
        <v>12</v>
      </c>
      <c r="D53" s="16" t="s">
        <v>10</v>
      </c>
      <c r="E53" s="16" t="s">
        <v>10</v>
      </c>
      <c r="F53" s="16" t="s">
        <v>30</v>
      </c>
      <c r="G53" s="16" t="s">
        <v>12</v>
      </c>
      <c r="H53" s="23">
        <f>H54</f>
        <v>1177.5999999999999</v>
      </c>
      <c r="I53" s="23"/>
      <c r="J53" s="23">
        <f>J54</f>
        <v>1177.5999999999999</v>
      </c>
      <c r="K53" s="23">
        <f t="shared" ref="K53:L53" si="13">K54</f>
        <v>0</v>
      </c>
      <c r="L53" s="23">
        <f t="shared" si="13"/>
        <v>0</v>
      </c>
      <c r="M53" s="5"/>
    </row>
    <row r="54" spans="1:13" s="2" customFormat="1" x14ac:dyDescent="0.25">
      <c r="A54" s="43"/>
      <c r="B54" s="33"/>
      <c r="C54" s="16" t="s">
        <v>34</v>
      </c>
      <c r="D54" s="16" t="s">
        <v>36</v>
      </c>
      <c r="E54" s="16" t="s">
        <v>24</v>
      </c>
      <c r="F54" s="16" t="s">
        <v>71</v>
      </c>
      <c r="G54" s="16" t="s">
        <v>26</v>
      </c>
      <c r="H54" s="23">
        <v>1177.5999999999999</v>
      </c>
      <c r="I54" s="23"/>
      <c r="J54" s="23">
        <v>1177.5999999999999</v>
      </c>
      <c r="K54" s="23">
        <v>0</v>
      </c>
      <c r="L54" s="23">
        <v>0</v>
      </c>
      <c r="M54" s="5"/>
    </row>
    <row r="55" spans="1:13" s="2" customFormat="1" x14ac:dyDescent="0.25">
      <c r="A55" s="39">
        <v>13</v>
      </c>
      <c r="B55" s="31" t="s">
        <v>84</v>
      </c>
      <c r="C55" s="16" t="s">
        <v>12</v>
      </c>
      <c r="D55" s="16" t="s">
        <v>10</v>
      </c>
      <c r="E55" s="16" t="s">
        <v>10</v>
      </c>
      <c r="F55" s="16" t="s">
        <v>30</v>
      </c>
      <c r="G55" s="16" t="s">
        <v>12</v>
      </c>
      <c r="H55" s="25">
        <f>SUM(H56)</f>
        <v>1743.27</v>
      </c>
      <c r="I55" s="25">
        <f>SUM(I56)</f>
        <v>0</v>
      </c>
      <c r="J55" s="25">
        <f>SUM(J56)</f>
        <v>1743.27</v>
      </c>
      <c r="K55" s="23"/>
      <c r="L55" s="23"/>
      <c r="M55" s="5"/>
    </row>
    <row r="56" spans="1:13" s="2" customFormat="1" ht="51" customHeight="1" x14ac:dyDescent="0.25">
      <c r="A56" s="43"/>
      <c r="B56" s="33"/>
      <c r="C56" s="16" t="s">
        <v>28</v>
      </c>
      <c r="D56" s="16" t="s">
        <v>29</v>
      </c>
      <c r="E56" s="16" t="s">
        <v>51</v>
      </c>
      <c r="F56" s="16" t="s">
        <v>83</v>
      </c>
      <c r="G56" s="16" t="s">
        <v>26</v>
      </c>
      <c r="H56" s="23">
        <v>1743.27</v>
      </c>
      <c r="I56" s="23">
        <v>0</v>
      </c>
      <c r="J56" s="23">
        <v>1743.27</v>
      </c>
      <c r="K56" s="23"/>
      <c r="L56" s="23"/>
      <c r="M56" s="5"/>
    </row>
    <row r="57" spans="1:13" s="7" customFormat="1" x14ac:dyDescent="0.25">
      <c r="A57" s="17"/>
      <c r="B57" s="18" t="s">
        <v>66</v>
      </c>
      <c r="C57" s="13" t="s">
        <v>12</v>
      </c>
      <c r="D57" s="13" t="s">
        <v>10</v>
      </c>
      <c r="E57" s="13" t="s">
        <v>10</v>
      </c>
      <c r="F57" s="13" t="s">
        <v>11</v>
      </c>
      <c r="G57" s="13" t="s">
        <v>12</v>
      </c>
      <c r="H57" s="27">
        <f>H14+H17+H18+H21+H42+H43+H44+H45+H46+H50+H53+H55+H52</f>
        <v>55477.724999999999</v>
      </c>
      <c r="I57" s="27">
        <f>I14+I17+I18+I21+I42+I43+I44+I45+I49+I50+I53+I52+I55</f>
        <v>2726.5</v>
      </c>
      <c r="J57" s="27">
        <f>J14+J17+J18+J21+J42+J43+J44+J45+J46+J50+J53+J55+J52</f>
        <v>58204.224999999999</v>
      </c>
      <c r="K57" s="27">
        <f t="shared" ref="K57:L57" si="14">K14+K17+K18+K21+K42+K43+K44+K45+K46+K50+K53</f>
        <v>40001.9</v>
      </c>
      <c r="L57" s="27">
        <f t="shared" si="14"/>
        <v>39461.9</v>
      </c>
      <c r="M57" s="6"/>
    </row>
    <row r="60" spans="1:13" x14ac:dyDescent="0.25">
      <c r="A60" s="34" t="s">
        <v>81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</sheetData>
  <sheetProtection formatCells="0" formatColumns="0" formatRows="0" insertColumns="0" insertRows="0" insertHyperlinks="0" deleteColumns="0" deleteRows="0" sort="0" autoFilter="0" pivotTables="0"/>
  <mergeCells count="24">
    <mergeCell ref="F1:L1"/>
    <mergeCell ref="F2:L2"/>
    <mergeCell ref="F3:L3"/>
    <mergeCell ref="K12:L12"/>
    <mergeCell ref="B10:L10"/>
    <mergeCell ref="B11:L11"/>
    <mergeCell ref="F5:L5"/>
    <mergeCell ref="F6:L6"/>
    <mergeCell ref="F7:L7"/>
    <mergeCell ref="F8:L8"/>
    <mergeCell ref="B14:B16"/>
    <mergeCell ref="A60:L60"/>
    <mergeCell ref="B18:B20"/>
    <mergeCell ref="A18:A20"/>
    <mergeCell ref="B21:B41"/>
    <mergeCell ref="A21:A41"/>
    <mergeCell ref="B50:B51"/>
    <mergeCell ref="A50:A51"/>
    <mergeCell ref="B53:B54"/>
    <mergeCell ref="B46:B49"/>
    <mergeCell ref="A53:A54"/>
    <mergeCell ref="A46:A49"/>
    <mergeCell ref="B55:B56"/>
    <mergeCell ref="A55:A56"/>
  </mergeCells>
  <pageMargins left="0.51181102362204722" right="0.51181102362204722" top="0.78740157480314965" bottom="0.51181102362204722" header="0.31496062992125984" footer="0.31496062992125984"/>
  <pageSetup paperSize="9" scale="55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2022-11-28T12:08:46Z</cp:lastPrinted>
  <dcterms:created xsi:type="dcterms:W3CDTF">2021-10-06T14:36:51Z</dcterms:created>
  <dcterms:modified xsi:type="dcterms:W3CDTF">2022-11-28T12:09:01Z</dcterms:modified>
</cp:coreProperties>
</file>