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6" windowWidth="15192" windowHeight="10380"/>
  </bookViews>
  <sheets>
    <sheet name="Доходы 2021 год" sheetId="1" r:id="rId1"/>
    <sheet name="Лист2" sheetId="2" r:id="rId2"/>
    <sheet name="Лист3" sheetId="3" r:id="rId3"/>
  </sheets>
  <definedNames>
    <definedName name="_xlnm.Print_Titles" localSheetId="0">'Доходы 2021 год'!$16:$17</definedName>
    <definedName name="_xlnm.Print_Area" localSheetId="0">'Доходы 2021 год'!$A$1:$J$98</definedName>
  </definedNames>
  <calcPr calcId="124519"/>
</workbook>
</file>

<file path=xl/calcChain.xml><?xml version="1.0" encoding="utf-8"?>
<calcChain xmlns="http://schemas.openxmlformats.org/spreadsheetml/2006/main">
  <c r="I93" i="1"/>
  <c r="I89"/>
  <c r="J87"/>
  <c r="I85"/>
  <c r="I82"/>
  <c r="I81" s="1"/>
  <c r="I78"/>
  <c r="I76"/>
  <c r="I74"/>
  <c r="I72"/>
  <c r="I70"/>
  <c r="I68"/>
  <c r="I63"/>
  <c r="I58"/>
  <c r="I56"/>
  <c r="I54"/>
  <c r="I51"/>
  <c r="I50" s="1"/>
  <c r="I43"/>
  <c r="I40"/>
  <c r="I37"/>
  <c r="I35"/>
  <c r="I32"/>
  <c r="I30"/>
  <c r="I28"/>
  <c r="I23"/>
  <c r="I21"/>
  <c r="I19"/>
  <c r="H84"/>
  <c r="J84" s="1"/>
  <c r="H83"/>
  <c r="J83" s="1"/>
  <c r="G82"/>
  <c r="G81" s="1"/>
  <c r="G56"/>
  <c r="H57"/>
  <c r="J57" s="1"/>
  <c r="J56" s="1"/>
  <c r="G78"/>
  <c r="H77"/>
  <c r="J77" s="1"/>
  <c r="J76" s="1"/>
  <c r="G76"/>
  <c r="H76"/>
  <c r="H80"/>
  <c r="J80" s="1"/>
  <c r="G58"/>
  <c r="F58"/>
  <c r="F82"/>
  <c r="F81" s="1"/>
  <c r="F51"/>
  <c r="I62" l="1"/>
  <c r="J82"/>
  <c r="J81" s="1"/>
  <c r="H56"/>
  <c r="H82"/>
  <c r="H81" s="1"/>
  <c r="I53"/>
  <c r="I49" s="1"/>
  <c r="I48" s="1"/>
  <c r="I18"/>
  <c r="F78"/>
  <c r="I96" l="1"/>
  <c r="G19"/>
  <c r="H20"/>
  <c r="J20" s="1"/>
  <c r="J19" s="1"/>
  <c r="G21"/>
  <c r="H22"/>
  <c r="G23"/>
  <c r="H24"/>
  <c r="J24" s="1"/>
  <c r="H25"/>
  <c r="J25" s="1"/>
  <c r="H26"/>
  <c r="J26" s="1"/>
  <c r="H27"/>
  <c r="J27" s="1"/>
  <c r="G28"/>
  <c r="H29"/>
  <c r="G30"/>
  <c r="H31"/>
  <c r="J31" s="1"/>
  <c r="J30" s="1"/>
  <c r="G32"/>
  <c r="H33"/>
  <c r="J33" s="1"/>
  <c r="H34"/>
  <c r="J34" s="1"/>
  <c r="G35"/>
  <c r="H36"/>
  <c r="J36" s="1"/>
  <c r="J35" s="1"/>
  <c r="G37"/>
  <c r="H38"/>
  <c r="J38" s="1"/>
  <c r="H39"/>
  <c r="J39" s="1"/>
  <c r="G40"/>
  <c r="H41"/>
  <c r="J41" s="1"/>
  <c r="H42"/>
  <c r="J42" s="1"/>
  <c r="G43"/>
  <c r="H44"/>
  <c r="J44" s="1"/>
  <c r="H45"/>
  <c r="J45" s="1"/>
  <c r="H46"/>
  <c r="J46" s="1"/>
  <c r="H47"/>
  <c r="J47" s="1"/>
  <c r="G51"/>
  <c r="G50" s="1"/>
  <c r="H52"/>
  <c r="G54"/>
  <c r="G53" s="1"/>
  <c r="H55"/>
  <c r="H59"/>
  <c r="J59" s="1"/>
  <c r="H60"/>
  <c r="J60" s="1"/>
  <c r="H61"/>
  <c r="J61" s="1"/>
  <c r="G63"/>
  <c r="H64"/>
  <c r="J64" s="1"/>
  <c r="H65"/>
  <c r="J65" s="1"/>
  <c r="H66"/>
  <c r="J66" s="1"/>
  <c r="H67"/>
  <c r="J67" s="1"/>
  <c r="G68"/>
  <c r="H69"/>
  <c r="G70"/>
  <c r="H71"/>
  <c r="G72"/>
  <c r="H73"/>
  <c r="G74"/>
  <c r="H75"/>
  <c r="H79"/>
  <c r="G85"/>
  <c r="H86"/>
  <c r="H87"/>
  <c r="G89"/>
  <c r="H91"/>
  <c r="G93"/>
  <c r="H94"/>
  <c r="J94" s="1"/>
  <c r="H95"/>
  <c r="J95" s="1"/>
  <c r="J43" l="1"/>
  <c r="J37"/>
  <c r="H78"/>
  <c r="J79"/>
  <c r="J78" s="1"/>
  <c r="H54"/>
  <c r="J55"/>
  <c r="J54" s="1"/>
  <c r="H51"/>
  <c r="H50" s="1"/>
  <c r="J52"/>
  <c r="J51" s="1"/>
  <c r="J50" s="1"/>
  <c r="H28"/>
  <c r="J29"/>
  <c r="J28" s="1"/>
  <c r="H74"/>
  <c r="J75"/>
  <c r="J74" s="1"/>
  <c r="H72"/>
  <c r="J73"/>
  <c r="J72" s="1"/>
  <c r="H70"/>
  <c r="J71"/>
  <c r="J70" s="1"/>
  <c r="H68"/>
  <c r="J69"/>
  <c r="J68" s="1"/>
  <c r="H21"/>
  <c r="J22"/>
  <c r="J21" s="1"/>
  <c r="J63"/>
  <c r="J58"/>
  <c r="J93"/>
  <c r="G62"/>
  <c r="J32"/>
  <c r="J23"/>
  <c r="H85"/>
  <c r="J86"/>
  <c r="J85" s="1"/>
  <c r="H89"/>
  <c r="J91"/>
  <c r="J89" s="1"/>
  <c r="J40"/>
  <c r="H58"/>
  <c r="H93"/>
  <c r="G18"/>
  <c r="H43"/>
  <c r="H32"/>
  <c r="H30"/>
  <c r="H23"/>
  <c r="H40"/>
  <c r="H37"/>
  <c r="H35"/>
  <c r="H19"/>
  <c r="H63"/>
  <c r="H62" s="1"/>
  <c r="J53" l="1"/>
  <c r="H53"/>
  <c r="H49" s="1"/>
  <c r="H48" s="1"/>
  <c r="J18"/>
  <c r="J62"/>
  <c r="J49" s="1"/>
  <c r="J48" s="1"/>
  <c r="G49"/>
  <c r="G48" s="1"/>
  <c r="G96" s="1"/>
  <c r="H18"/>
  <c r="F93"/>
  <c r="F50"/>
  <c r="F89"/>
  <c r="F87"/>
  <c r="F85"/>
  <c r="F76"/>
  <c r="F74"/>
  <c r="F72"/>
  <c r="F70"/>
  <c r="F68"/>
  <c r="F63"/>
  <c r="F56"/>
  <c r="F54"/>
  <c r="F43"/>
  <c r="F40"/>
  <c r="F37"/>
  <c r="F35"/>
  <c r="F32"/>
  <c r="F30"/>
  <c r="F28"/>
  <c r="F23"/>
  <c r="F21"/>
  <c r="F19"/>
  <c r="F62" l="1"/>
  <c r="J96"/>
  <c r="H96"/>
  <c r="F53"/>
  <c r="F18"/>
  <c r="F49" l="1"/>
  <c r="F48" s="1"/>
  <c r="F96" s="1"/>
</calcChain>
</file>

<file path=xl/sharedStrings.xml><?xml version="1.0" encoding="utf-8"?>
<sst xmlns="http://schemas.openxmlformats.org/spreadsheetml/2006/main" count="419" uniqueCount="174">
  <si>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</si>
  <si>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</si>
  <si>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</si>
  <si>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</si>
  <si>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</si>
  <si>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</si>
  <si>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</si>
  <si>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</si>
  <si>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</si>
  <si>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</si>
  <si>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</si>
  <si>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</si>
  <si>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</si>
  <si>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</si>
  <si>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</si>
  <si>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</si>
  <si>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</si>
  <si>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</si>
  <si>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</si>
  <si>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</si>
  <si>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</si>
  <si>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</si>
  <si>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</si>
  <si>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</si>
  <si>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</si>
  <si>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</si>
  <si>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936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</si>
  <si>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</si>
  <si>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</si>
  <si>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</si>
  <si>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</si>
  <si>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</si>
  <si>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</si>
  <si>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</si>
  <si>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</si>
  <si>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</si>
  <si>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</si>
  <si>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</si>
  <si>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</si>
  <si>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</si>
  <si>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1140600000</t>
  </si>
  <si>
    <t>Доходы от продажи земельных участков, находящихся в государственной и муниципальной собственности</t>
  </si>
  <si>
    <t>430</t>
  </si>
  <si>
    <t>1160000000</t>
  </si>
  <si>
    <t>ШТРАФЫ, САНКЦИИ, ВОЗМЕЩЕНИЕ УЩЕРБА</t>
  </si>
  <si>
    <t>140</t>
  </si>
  <si>
    <t>2000000000</t>
  </si>
  <si>
    <t>БЕЗВОЗМЕЗДНЫЕ ПОСТУПЛЕНИЯ</t>
  </si>
  <si>
    <t>912</t>
  </si>
  <si>
    <t>2020000000</t>
  </si>
  <si>
    <t>Безвозмездные поступления от других бюджетов бюджетной системы Российской Федерации</t>
  </si>
  <si>
    <t>Прочие субсидии</t>
  </si>
  <si>
    <t>907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</si>
  <si>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</si>
  <si>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</si>
  <si>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</si>
  <si>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</si>
  <si>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</si>
  <si>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</si>
  <si>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ИТОГО</t>
  </si>
  <si>
    <t>Код бюджетной классификации</t>
  </si>
  <si>
    <t>Наименование дохода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</si>
  <si>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</si>
  <si>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</si>
  <si>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</si>
  <si>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</si>
  <si>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</si>
  <si>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</si>
  <si>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</si>
  <si>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</si>
  <si>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</si>
  <si>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Дотации на выравнивание бюджетной обеспеченности</t>
  </si>
  <si>
    <t>НАЛОГОВЫЕ И НЕНАЛОГОВЫЕ ДОХОДЫ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</si>
  <si>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</si>
  <si>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Возврат остатков субсидий, субвенций и иных межбюджетных трансфертов, имеющих целевое назначение, прошлых лет</t>
  </si>
  <si>
    <t>21900000000</t>
  </si>
  <si>
    <t>к решению Тужинской районной Думы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</si>
  <si>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</si>
  <si>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</si>
  <si>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</si>
  <si>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</si>
  <si>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</si>
  <si>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</si>
  <si>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</si>
  <si>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Приложение № 1</t>
  </si>
  <si>
    <t xml:space="preserve">от    № </t>
  </si>
  <si>
    <t>Объемы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</si>
  <si>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</si>
  <si>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</si>
  <si>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</si>
  <si>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</si>
  <si>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</si>
  <si>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</si>
  <si>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</si>
  <si>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</si>
  <si>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2021500100</t>
  </si>
  <si>
    <t>2021000000</t>
  </si>
  <si>
    <t>2021500105</t>
  </si>
  <si>
    <t>2022021600</t>
  </si>
  <si>
    <t>2022021605</t>
  </si>
  <si>
    <t>2022999900</t>
  </si>
  <si>
    <t>2022999905</t>
  </si>
  <si>
    <t xml:space="preserve">Субвенции бюджетам бюджетной системы Российской Федерации </t>
  </si>
  <si>
    <t>2023000000</t>
  </si>
  <si>
    <t>2023512000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</si>
  <si>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</si>
  <si>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</si>
  <si>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2023512005</t>
  </si>
  <si>
    <t>2023002400</t>
  </si>
  <si>
    <t>2023002405</t>
  </si>
  <si>
    <t>2023002700</t>
  </si>
  <si>
    <t>2023002705</t>
  </si>
  <si>
    <t>2023002900</t>
  </si>
  <si>
    <t>2023002905</t>
  </si>
  <si>
    <t>2023508200</t>
  </si>
  <si>
    <t>2023508205</t>
  </si>
  <si>
    <t>2023999900</t>
  </si>
  <si>
    <t>2023999905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</si>
  <si>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</si>
  <si>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</si>
  <si>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2022000000</t>
  </si>
  <si>
    <t>2024000000</t>
  </si>
  <si>
    <t>2024001400</t>
  </si>
  <si>
    <t>2024001405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</si>
  <si>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</si>
  <si>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2193512005</t>
  </si>
  <si>
    <t>2024999905</t>
  </si>
  <si>
    <t>2024999900</t>
  </si>
  <si>
    <t>2040000000</t>
  </si>
  <si>
    <t>180</t>
  </si>
  <si>
    <t>Безвозмездные поступления от негосударственных организаций</t>
  </si>
  <si>
    <t>2040509905</t>
  </si>
  <si>
    <t>Прочие безвозмездные поступления от негосударственных организаций в бюджеты муниципальных районов</t>
  </si>
  <si>
    <t>2070000000</t>
  </si>
  <si>
    <t>2070500005</t>
  </si>
  <si>
    <t>Прочие безвозмездные поступления в бюджеты муниципальных районов</t>
  </si>
  <si>
    <t>2070503005</t>
  </si>
  <si>
    <t>Прочие безвозмездные поступления</t>
  </si>
  <si>
    <t>410</t>
  </si>
  <si>
    <t>150</t>
  </si>
  <si>
    <t>Приложение № 6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</si>
  <si>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</si>
  <si>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</si>
  <si>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2196001005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</si>
  <si>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образовательные программы дошкольного образования</t>
  </si>
  <si>
    <t>1160106301</t>
  </si>
  <si>
    <t>1160107301</t>
  </si>
  <si>
    <t>1160117301</t>
  </si>
  <si>
    <t>1160120301</t>
  </si>
  <si>
    <t>2022551100</t>
  </si>
  <si>
    <t>Субсидии бюджетам на проведение комплексных кадастровых работ</t>
  </si>
  <si>
    <t>2022551105</t>
  </si>
  <si>
    <t>2023546900</t>
  </si>
  <si>
    <t>2023546905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</si>
  <si>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</si>
  <si>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</si>
  <si>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</si>
  <si>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</si>
  <si>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</si>
  <si>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</si>
  <si>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поступления налоговых и неналоговых доходов общей суммой и по статьям классификации доходов бюджетов , а также объемы безвозмездных поступлений по подстатьям классификации доходов бюджетов на 2021 год</t>
  </si>
  <si>
    <t>Субсидии бюджетам муниципальных районов на проведение комплексных кадастровых работ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</si>
  <si>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</si>
  <si>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</si>
  <si>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</si>
  <si>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</si>
  <si>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</si>
  <si>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</si>
  <si>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Поправка февраля</t>
  </si>
  <si>
    <t>от 21.12.2020 № 53/385</t>
  </si>
  <si>
    <t>Приложение № 2</t>
  </si>
  <si>
    <t>____________</t>
  </si>
  <si>
    <t>Поправка июня</t>
  </si>
  <si>
    <t xml:space="preserve">от 08.06.2021 № 57/427      </t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</si>
</sst>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#,##0.000000"/>
    <numFmt numFmtId="166" formatCode="#,##0.0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49" fontId="0" fillId="0" borderId="0" xfId="0" applyNumberFormat="1" applyAlignment="1">
      <alignment horizontal="left"/>
    </xf>
    <xf numFmtId="49" fontId="5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0" fontId="0" fillId="0" borderId="1" xfId="0" applyBorder="1"/>
    <xf numFmtId="164" fontId="6" fillId="2" borderId="1" xfId="0" applyNumberFormat="1" applyFont="1" applyFill="1" applyBorder="1" applyAlignment="1">
      <alignment horizontal="right"/>
    </xf>
    <xf numFmtId="164" fontId="3" fillId="0" borderId="1" xfId="0" applyNumberFormat="1" applyFont="1" applyBorder="1"/>
    <xf numFmtId="164" fontId="6" fillId="3" borderId="1" xfId="0" applyNumberFormat="1" applyFont="1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/>
    <xf numFmtId="49" fontId="7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0" fontId="7" fillId="2" borderId="1" xfId="0" applyNumberFormat="1" applyFont="1" applyFill="1" applyBorder="1" applyAlignment="1">
      <alignment horizontal="left" wrapText="1"/>
    </xf>
    <xf numFmtId="49" fontId="1" fillId="0" borderId="1" xfId="0" applyNumberFormat="1" applyFont="1" applyBorder="1" applyAlignment="1">
      <alignment horizontal="left"/>
    </xf>
    <xf numFmtId="0" fontId="1" fillId="2" borderId="1" xfId="0" applyNumberFormat="1" applyFont="1" applyFill="1" applyBorder="1" applyAlignment="1">
      <alignment horizontal="left" wrapText="1"/>
    </xf>
    <xf numFmtId="164" fontId="4" fillId="0" borderId="1" xfId="0" applyNumberFormat="1" applyFont="1" applyBorder="1"/>
    <xf numFmtId="49" fontId="5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0" fillId="0" borderId="0" xfId="0" applyAlignment="1"/>
    <xf numFmtId="49" fontId="1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49" fontId="7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/>
    </xf>
    <xf numFmtId="49" fontId="7" fillId="3" borderId="1" xfId="0" applyNumberFormat="1" applyFont="1" applyFill="1" applyBorder="1" applyAlignment="1">
      <alignment horizontal="lef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49" fontId="11" fillId="2" borderId="1" xfId="0" applyNumberFormat="1" applyFont="1" applyFill="1" applyBorder="1" applyAlignment="1">
      <alignment horizontal="left" wrapText="1"/>
    </xf>
    <xf numFmtId="2" fontId="1" fillId="2" borderId="1" xfId="0" applyNumberFormat="1" applyFont="1" applyFill="1" applyBorder="1" applyAlignment="1">
      <alignment horizontal="left" wrapText="1"/>
    </xf>
    <xf numFmtId="0" fontId="1" fillId="2" borderId="0" xfId="0" applyNumberFormat="1" applyFont="1" applyFill="1" applyBorder="1" applyAlignment="1">
      <alignment horizontal="left" wrapText="1"/>
    </xf>
    <xf numFmtId="49" fontId="5" fillId="0" borderId="0" xfId="0" applyNumberFormat="1" applyFont="1" applyAlignment="1">
      <alignment horizontal="right"/>
    </xf>
    <xf numFmtId="0" fontId="0" fillId="0" borderId="0" xfId="0" applyAlignment="1"/>
    <xf numFmtId="164" fontId="7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4" fontId="1" fillId="0" borderId="1" xfId="0" applyNumberFormat="1" applyFont="1" applyBorder="1"/>
    <xf numFmtId="164" fontId="7" fillId="3" borderId="1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7" fillId="0" borderId="1" xfId="0" applyNumberFormat="1" applyFont="1" applyBorder="1"/>
    <xf numFmtId="49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0" xfId="0" applyAlignment="1"/>
    <xf numFmtId="165" fontId="7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165" fontId="1" fillId="0" borderId="1" xfId="0" applyNumberFormat="1" applyFont="1" applyBorder="1"/>
    <xf numFmtId="165" fontId="4" fillId="0" borderId="1" xfId="0" applyNumberFormat="1" applyFont="1" applyBorder="1"/>
    <xf numFmtId="165" fontId="7" fillId="3" borderId="1" xfId="0" applyNumberFormat="1" applyFont="1" applyFill="1" applyBorder="1" applyAlignment="1">
      <alignment horizontal="right"/>
    </xf>
    <xf numFmtId="165" fontId="6" fillId="3" borderId="1" xfId="0" applyNumberFormat="1" applyFont="1" applyFill="1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165" fontId="3" fillId="0" borderId="1" xfId="0" applyNumberFormat="1" applyFont="1" applyBorder="1"/>
    <xf numFmtId="165" fontId="7" fillId="0" borderId="1" xfId="0" applyNumberFormat="1" applyFont="1" applyBorder="1"/>
    <xf numFmtId="165" fontId="6" fillId="0" borderId="1" xfId="0" applyNumberFormat="1" applyFont="1" applyBorder="1"/>
    <xf numFmtId="166" fontId="7" fillId="2" borderId="1" xfId="0" applyNumberFormat="1" applyFont="1" applyFill="1" applyBorder="1" applyAlignment="1">
      <alignment horizontal="right"/>
    </xf>
    <xf numFmtId="166" fontId="1" fillId="0" borderId="1" xfId="0" applyNumberFormat="1" applyFont="1" applyBorder="1"/>
    <xf numFmtId="166" fontId="7" fillId="3" borderId="1" xfId="0" applyNumberFormat="1" applyFont="1" applyFill="1" applyBorder="1" applyAlignment="1">
      <alignment horizontal="right"/>
    </xf>
    <xf numFmtId="166" fontId="7" fillId="0" borderId="1" xfId="0" applyNumberFormat="1" applyFont="1" applyBorder="1" applyAlignment="1">
      <alignment horizontal="right"/>
    </xf>
    <xf numFmtId="166" fontId="7" fillId="0" borderId="1" xfId="0" applyNumberFormat="1" applyFont="1" applyBorder="1"/>
    <xf numFmtId="49" fontId="8" fillId="0" borderId="0" xfId="0" applyNumberFormat="1" applyFont="1" applyAlignment="1">
      <alignment horizontal="center"/>
    </xf>
    <xf numFmtId="0" fontId="9" fillId="0" borderId="0" xfId="0" applyFont="1" applyAlignment="1"/>
    <xf numFmtId="0" fontId="0" fillId="0" borderId="0" xfId="0" applyAlignment="1"/>
    <xf numFmtId="49" fontId="8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vertical="top" wrapText="1"/>
    </xf>
    <xf numFmtId="49" fontId="5" fillId="0" borderId="0" xfId="0" applyNumberFormat="1" applyFont="1" applyAlignment="1">
      <alignment horizontal="right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/>
    </xf>
    <xf numFmtId="0" fontId="0" fillId="2" borderId="0" xfId="0" applyFill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8"/>
  <sheetViews>
    <sheetView tabSelected="1" view="pageBreakPreview" topLeftCell="A5" zoomScale="90" zoomScaleNormal="90" zoomScaleSheetLayoutView="90" workbookViewId="0">
      <selection activeCell="E7" sqref="E7:J7"/>
    </sheetView>
  </sheetViews>
  <sheetFormatPr defaultRowHeight="14.4"/>
  <cols>
    <col min="1" max="1" width="5.109375" style="1" customWidth="1"/>
    <col min="2" max="2" width="12.44140625" style="1" customWidth="1"/>
    <col min="3" max="3" width="6.109375" style="1" customWidth="1"/>
    <col min="4" max="4" width="4.6640625" style="1" customWidth="1"/>
    <col min="5" max="5" width="62" style="1" customWidth="1"/>
    <col min="6" max="6" width="16" hidden="1" customWidth="1"/>
    <col min="7" max="7" width="12.44140625" hidden="1" customWidth="1"/>
    <col min="8" max="8" width="16.33203125" hidden="1" customWidth="1"/>
    <col min="9" max="9" width="13.6640625" hidden="1" customWidth="1"/>
    <col min="10" max="10" width="16.33203125" customWidth="1"/>
  </cols>
  <sheetData>
    <row r="1" spans="1:10" ht="18.75" hidden="1" customHeight="1">
      <c r="C1" s="3"/>
      <c r="D1" s="3"/>
      <c r="E1" s="17" t="s">
        <v>84</v>
      </c>
    </row>
    <row r="2" spans="1:10" ht="18.75" hidden="1" customHeight="1">
      <c r="C2" s="3"/>
      <c r="D2" s="3"/>
      <c r="E2" s="17" t="s">
        <v>76</v>
      </c>
    </row>
    <row r="3" spans="1:10" ht="18" hidden="1">
      <c r="C3" s="68" t="s">
        <v>85</v>
      </c>
      <c r="D3" s="68"/>
      <c r="E3" s="68"/>
    </row>
    <row r="4" spans="1:10" ht="18" hidden="1">
      <c r="C4" s="3"/>
      <c r="D4" s="3"/>
      <c r="E4" s="2"/>
    </row>
    <row r="5" spans="1:10" ht="18">
      <c r="C5" s="3"/>
      <c r="D5" s="3"/>
      <c r="E5" s="72" t="s">
        <v>170</v>
      </c>
      <c r="F5" s="72"/>
      <c r="G5" s="73"/>
      <c r="H5" s="73"/>
      <c r="I5" s="65"/>
      <c r="J5" s="65"/>
    </row>
    <row r="6" spans="1:10" ht="18">
      <c r="C6" s="3"/>
      <c r="D6" s="3"/>
      <c r="E6" s="68" t="s">
        <v>76</v>
      </c>
      <c r="F6" s="68"/>
      <c r="G6" s="65"/>
      <c r="H6" s="65"/>
      <c r="I6" s="65"/>
      <c r="J6" s="65"/>
    </row>
    <row r="7" spans="1:10" ht="18">
      <c r="C7" s="3"/>
      <c r="D7" s="3"/>
      <c r="E7" s="68" t="s">
        <v>173</v>
      </c>
      <c r="F7" s="68"/>
      <c r="G7" s="65"/>
      <c r="H7" s="65"/>
      <c r="I7" s="65"/>
      <c r="J7" s="65"/>
    </row>
    <row r="8" spans="1:10" ht="18">
      <c r="C8" s="3"/>
      <c r="D8" s="3"/>
      <c r="E8" s="33"/>
      <c r="F8" s="33"/>
      <c r="G8" s="34"/>
      <c r="H8" s="34"/>
      <c r="I8" s="46"/>
      <c r="J8" s="46"/>
    </row>
    <row r="9" spans="1:10" ht="18">
      <c r="C9" s="3"/>
      <c r="D9" s="3"/>
      <c r="E9" s="72" t="s">
        <v>140</v>
      </c>
      <c r="F9" s="72"/>
      <c r="G9" s="73"/>
      <c r="H9" s="73"/>
      <c r="I9" s="65"/>
      <c r="J9" s="65"/>
    </row>
    <row r="10" spans="1:10" ht="18">
      <c r="C10" s="3"/>
      <c r="D10" s="3"/>
      <c r="E10" s="68" t="s">
        <v>76</v>
      </c>
      <c r="F10" s="68"/>
      <c r="G10" s="65"/>
      <c r="H10" s="65"/>
      <c r="I10" s="65"/>
      <c r="J10" s="65"/>
    </row>
    <row r="11" spans="1:10" ht="18">
      <c r="C11" s="3"/>
      <c r="D11" s="3"/>
      <c r="E11" s="68" t="s">
        <v>169</v>
      </c>
      <c r="F11" s="68"/>
      <c r="G11" s="65"/>
      <c r="H11" s="65"/>
      <c r="I11" s="65"/>
      <c r="J11" s="65"/>
    </row>
    <row r="12" spans="1:10" ht="19.5" customHeight="1">
      <c r="E12" s="18"/>
    </row>
    <row r="13" spans="1:10" ht="18">
      <c r="A13" s="63" t="s">
        <v>86</v>
      </c>
      <c r="B13" s="63"/>
      <c r="C13" s="63"/>
      <c r="D13" s="63"/>
      <c r="E13" s="63"/>
      <c r="F13" s="64"/>
      <c r="G13" s="64"/>
      <c r="H13" s="64"/>
      <c r="I13" s="65"/>
      <c r="J13" s="65"/>
    </row>
    <row r="14" spans="1:10" ht="72" customHeight="1">
      <c r="A14" s="66" t="s">
        <v>160</v>
      </c>
      <c r="B14" s="66"/>
      <c r="C14" s="66"/>
      <c r="D14" s="66"/>
      <c r="E14" s="66"/>
      <c r="F14" s="67"/>
      <c r="G14" s="67"/>
      <c r="H14" s="67"/>
      <c r="I14" s="65"/>
      <c r="J14" s="65"/>
    </row>
    <row r="15" spans="1:10" ht="21.75" customHeight="1">
      <c r="A15" s="19"/>
      <c r="B15" s="19"/>
      <c r="C15" s="19"/>
      <c r="D15" s="19"/>
      <c r="E15" s="19"/>
      <c r="F15" s="20"/>
      <c r="G15" s="20"/>
      <c r="H15" s="20"/>
      <c r="I15" s="46"/>
      <c r="J15" s="46"/>
    </row>
    <row r="16" spans="1:10" ht="36">
      <c r="A16" s="69" t="s">
        <v>60</v>
      </c>
      <c r="B16" s="70"/>
      <c r="C16" s="70"/>
      <c r="D16" s="71"/>
      <c r="E16" s="42" t="s">
        <v>61</v>
      </c>
      <c r="F16" s="43" t="s">
        <v>65</v>
      </c>
      <c r="G16" s="44" t="s">
        <v>168</v>
      </c>
      <c r="H16" s="43" t="s">
        <v>65</v>
      </c>
      <c r="I16" s="44" t="s">
        <v>172</v>
      </c>
      <c r="J16" s="43" t="s">
        <v>65</v>
      </c>
    </row>
    <row r="17" spans="1:10" ht="15.6">
      <c r="A17" s="21" t="s">
        <v>66</v>
      </c>
      <c r="B17" s="21" t="s">
        <v>67</v>
      </c>
      <c r="C17" s="21" t="s">
        <v>68</v>
      </c>
      <c r="D17" s="21" t="s">
        <v>69</v>
      </c>
      <c r="E17" s="22" t="s">
        <v>70</v>
      </c>
      <c r="F17" s="23"/>
      <c r="G17" s="4"/>
      <c r="H17" s="4"/>
      <c r="I17" s="4"/>
      <c r="J17" s="4"/>
    </row>
    <row r="18" spans="1:10" ht="15.6">
      <c r="A18" s="24" t="s">
        <v>0</v>
      </c>
      <c r="B18" s="24" t="s">
        <v>1</v>
      </c>
      <c r="C18" s="24" t="s">
        <v>2</v>
      </c>
      <c r="D18" s="24" t="s">
        <v>0</v>
      </c>
      <c r="E18" s="10" t="s">
        <v>72</v>
      </c>
      <c r="F18" s="35" t="e">
        <f>F19+F21+F23+F28+F30+F32+F35+F37+F40+F43</f>
        <v>#REF!</v>
      </c>
      <c r="G18" s="5" t="e">
        <f>G19+G21+G23+G28+G30+G32+G35+G37+G40+G43</f>
        <v>#REF!</v>
      </c>
      <c r="H18" s="47" t="e">
        <f>H19+H21+H23+H28+H30+H32+H35+H37+H40+H43</f>
        <v>#REF!</v>
      </c>
      <c r="I18" s="48" t="e">
        <f>I19+I21+I23+I28+I30+I32+I35+I37+I40+I43</f>
        <v>#REF!</v>
      </c>
      <c r="J18" s="58">
        <f>J19+J21+J23+J28+J30+J32+J35+J37+J40+J43</f>
        <v>29275.803</v>
      </c>
    </row>
    <row r="19" spans="1:10" ht="15.6">
      <c r="A19" s="24" t="s">
        <v>0</v>
      </c>
      <c r="B19" s="24" t="s">
        <v>3</v>
      </c>
      <c r="C19" s="24" t="s">
        <v>2</v>
      </c>
      <c r="D19" s="24" t="s">
        <v>0</v>
      </c>
      <c r="E19" s="10" t="s">
        <v>4</v>
      </c>
      <c r="F19" s="35">
        <f t="shared" ref="F19:J19" si="0">F20</f>
        <v>9347.2000000000007</v>
      </c>
      <c r="G19" s="5">
        <f t="shared" si="0"/>
        <v>0</v>
      </c>
      <c r="H19" s="47">
        <f t="shared" si="0"/>
        <v>9347.2000000000007</v>
      </c>
      <c r="I19" s="48">
        <f t="shared" si="0"/>
        <v>0</v>
      </c>
      <c r="J19" s="58">
        <f t="shared" si="0"/>
        <v>9347.2000000000007</v>
      </c>
    </row>
    <row r="20" spans="1:10" ht="15.6">
      <c r="A20" s="25" t="s">
        <v>0</v>
      </c>
      <c r="B20" s="25" t="s">
        <v>5</v>
      </c>
      <c r="C20" s="25" t="s">
        <v>2</v>
      </c>
      <c r="D20" s="25" t="s">
        <v>7</v>
      </c>
      <c r="E20" s="11" t="s">
        <v>6</v>
      </c>
      <c r="F20" s="36">
        <v>9347.2000000000007</v>
      </c>
      <c r="G20" s="16"/>
      <c r="H20" s="49">
        <f>F20+G20</f>
        <v>9347.2000000000007</v>
      </c>
      <c r="I20" s="50"/>
      <c r="J20" s="59">
        <f>H20+I20</f>
        <v>9347.2000000000007</v>
      </c>
    </row>
    <row r="21" spans="1:10" ht="46.8">
      <c r="A21" s="24" t="s">
        <v>0</v>
      </c>
      <c r="B21" s="24" t="s">
        <v>8</v>
      </c>
      <c r="C21" s="24" t="s">
        <v>2</v>
      </c>
      <c r="D21" s="24" t="s">
        <v>0</v>
      </c>
      <c r="E21" s="10" t="s">
        <v>9</v>
      </c>
      <c r="F21" s="35">
        <f t="shared" ref="F21:J21" si="1">F22</f>
        <v>3381.5</v>
      </c>
      <c r="G21" s="5">
        <f t="shared" si="1"/>
        <v>0</v>
      </c>
      <c r="H21" s="47">
        <f t="shared" si="1"/>
        <v>3381.5</v>
      </c>
      <c r="I21" s="48">
        <f t="shared" si="1"/>
        <v>0</v>
      </c>
      <c r="J21" s="58">
        <f t="shared" si="1"/>
        <v>3381.5</v>
      </c>
    </row>
    <row r="22" spans="1:10" ht="31.2">
      <c r="A22" s="25" t="s">
        <v>0</v>
      </c>
      <c r="B22" s="25" t="s">
        <v>10</v>
      </c>
      <c r="C22" s="25" t="s">
        <v>2</v>
      </c>
      <c r="D22" s="25" t="s">
        <v>7</v>
      </c>
      <c r="E22" s="11" t="s">
        <v>11</v>
      </c>
      <c r="F22" s="36">
        <v>3381.5</v>
      </c>
      <c r="G22" s="16"/>
      <c r="H22" s="49">
        <f>F22+G22</f>
        <v>3381.5</v>
      </c>
      <c r="I22" s="50"/>
      <c r="J22" s="59">
        <f>H22+I22</f>
        <v>3381.5</v>
      </c>
    </row>
    <row r="23" spans="1:10" ht="15.6">
      <c r="A23" s="24" t="s">
        <v>0</v>
      </c>
      <c r="B23" s="24" t="s">
        <v>12</v>
      </c>
      <c r="C23" s="24" t="s">
        <v>2</v>
      </c>
      <c r="D23" s="24" t="s">
        <v>0</v>
      </c>
      <c r="E23" s="10" t="s">
        <v>13</v>
      </c>
      <c r="F23" s="35">
        <f t="shared" ref="F23:H23" si="2">F24+F25+F26+F27</f>
        <v>10480.300000000001</v>
      </c>
      <c r="G23" s="5">
        <f t="shared" si="2"/>
        <v>0</v>
      </c>
      <c r="H23" s="47">
        <f t="shared" si="2"/>
        <v>10480.300000000001</v>
      </c>
      <c r="I23" s="48">
        <f t="shared" ref="I23:J23" si="3">I24+I25+I26+I27</f>
        <v>0</v>
      </c>
      <c r="J23" s="58">
        <f t="shared" si="3"/>
        <v>10480.300000000001</v>
      </c>
    </row>
    <row r="24" spans="1:10" ht="31.2">
      <c r="A24" s="25" t="s">
        <v>0</v>
      </c>
      <c r="B24" s="25" t="s">
        <v>14</v>
      </c>
      <c r="C24" s="25" t="s">
        <v>2</v>
      </c>
      <c r="D24" s="25" t="s">
        <v>7</v>
      </c>
      <c r="E24" s="11" t="s">
        <v>15</v>
      </c>
      <c r="F24" s="37">
        <v>9490.1</v>
      </c>
      <c r="G24" s="16"/>
      <c r="H24" s="49">
        <f>F24+G24</f>
        <v>9490.1</v>
      </c>
      <c r="I24" s="50"/>
      <c r="J24" s="59">
        <f>H24+I24</f>
        <v>9490.1</v>
      </c>
    </row>
    <row r="25" spans="1:10" ht="31.2">
      <c r="A25" s="25" t="s">
        <v>0</v>
      </c>
      <c r="B25" s="25" t="s">
        <v>77</v>
      </c>
      <c r="C25" s="25" t="s">
        <v>2</v>
      </c>
      <c r="D25" s="25" t="s">
        <v>7</v>
      </c>
      <c r="E25" s="11" t="s">
        <v>16</v>
      </c>
      <c r="F25" s="37">
        <v>357</v>
      </c>
      <c r="G25" s="16"/>
      <c r="H25" s="49">
        <f t="shared" ref="H25:H27" si="4">F25+G25</f>
        <v>357</v>
      </c>
      <c r="I25" s="50"/>
      <c r="J25" s="59">
        <f t="shared" ref="J25:J27" si="5">H25+I25</f>
        <v>357</v>
      </c>
    </row>
    <row r="26" spans="1:10" ht="15.6">
      <c r="A26" s="25" t="s">
        <v>0</v>
      </c>
      <c r="B26" s="25" t="s">
        <v>78</v>
      </c>
      <c r="C26" s="25" t="s">
        <v>2</v>
      </c>
      <c r="D26" s="25" t="s">
        <v>7</v>
      </c>
      <c r="E26" s="11" t="s">
        <v>17</v>
      </c>
      <c r="F26" s="37">
        <v>23</v>
      </c>
      <c r="G26" s="16"/>
      <c r="H26" s="49">
        <f t="shared" si="4"/>
        <v>23</v>
      </c>
      <c r="I26" s="50"/>
      <c r="J26" s="59">
        <f t="shared" si="5"/>
        <v>23</v>
      </c>
    </row>
    <row r="27" spans="1:10" ht="31.2">
      <c r="A27" s="25" t="s">
        <v>0</v>
      </c>
      <c r="B27" s="25" t="s">
        <v>79</v>
      </c>
      <c r="C27" s="25" t="s">
        <v>2</v>
      </c>
      <c r="D27" s="25" t="s">
        <v>7</v>
      </c>
      <c r="E27" s="11" t="s">
        <v>63</v>
      </c>
      <c r="F27" s="37">
        <v>610.20000000000005</v>
      </c>
      <c r="G27" s="16"/>
      <c r="H27" s="49">
        <f t="shared" si="4"/>
        <v>610.20000000000005</v>
      </c>
      <c r="I27" s="50"/>
      <c r="J27" s="59">
        <f t="shared" si="5"/>
        <v>610.20000000000005</v>
      </c>
    </row>
    <row r="28" spans="1:10" ht="15.6">
      <c r="A28" s="24" t="s">
        <v>0</v>
      </c>
      <c r="B28" s="24" t="s">
        <v>18</v>
      </c>
      <c r="C28" s="24" t="s">
        <v>2</v>
      </c>
      <c r="D28" s="24" t="s">
        <v>0</v>
      </c>
      <c r="E28" s="10" t="s">
        <v>19</v>
      </c>
      <c r="F28" s="35">
        <f t="shared" ref="F28:J28" si="6">F29</f>
        <v>609.4</v>
      </c>
      <c r="G28" s="5">
        <f t="shared" si="6"/>
        <v>0</v>
      </c>
      <c r="H28" s="47">
        <f t="shared" si="6"/>
        <v>609.4</v>
      </c>
      <c r="I28" s="48">
        <f t="shared" si="6"/>
        <v>0</v>
      </c>
      <c r="J28" s="58">
        <f t="shared" si="6"/>
        <v>609.4</v>
      </c>
    </row>
    <row r="29" spans="1:10" ht="15.6">
      <c r="A29" s="25" t="s">
        <v>0</v>
      </c>
      <c r="B29" s="25" t="s">
        <v>80</v>
      </c>
      <c r="C29" s="25" t="s">
        <v>2</v>
      </c>
      <c r="D29" s="25" t="s">
        <v>7</v>
      </c>
      <c r="E29" s="11" t="s">
        <v>118</v>
      </c>
      <c r="F29" s="37">
        <v>609.4</v>
      </c>
      <c r="G29" s="16"/>
      <c r="H29" s="49">
        <f>F29+G29</f>
        <v>609.4</v>
      </c>
      <c r="I29" s="50"/>
      <c r="J29" s="59">
        <f>H29+I29</f>
        <v>609.4</v>
      </c>
    </row>
    <row r="30" spans="1:10" ht="15.6">
      <c r="A30" s="24" t="s">
        <v>0</v>
      </c>
      <c r="B30" s="24" t="s">
        <v>20</v>
      </c>
      <c r="C30" s="24" t="s">
        <v>2</v>
      </c>
      <c r="D30" s="24" t="s">
        <v>0</v>
      </c>
      <c r="E30" s="10" t="s">
        <v>21</v>
      </c>
      <c r="F30" s="35" t="e">
        <f>F31+#REF!</f>
        <v>#REF!</v>
      </c>
      <c r="G30" s="5" t="e">
        <f>G31+#REF!</f>
        <v>#REF!</v>
      </c>
      <c r="H30" s="47" t="e">
        <f>H31+#REF!</f>
        <v>#REF!</v>
      </c>
      <c r="I30" s="48" t="e">
        <f>I31+#REF!</f>
        <v>#REF!</v>
      </c>
      <c r="J30" s="58">
        <f>J31</f>
        <v>334.5</v>
      </c>
    </row>
    <row r="31" spans="1:10" ht="31.2">
      <c r="A31" s="25" t="s">
        <v>0</v>
      </c>
      <c r="B31" s="25" t="s">
        <v>81</v>
      </c>
      <c r="C31" s="25" t="s">
        <v>2</v>
      </c>
      <c r="D31" s="25" t="s">
        <v>7</v>
      </c>
      <c r="E31" s="11" t="s">
        <v>64</v>
      </c>
      <c r="F31" s="37">
        <v>334.5</v>
      </c>
      <c r="G31" s="16"/>
      <c r="H31" s="49">
        <f>F31+G31</f>
        <v>334.5</v>
      </c>
      <c r="I31" s="50"/>
      <c r="J31" s="59">
        <f>H31+I31</f>
        <v>334.5</v>
      </c>
    </row>
    <row r="32" spans="1:10" ht="46.8">
      <c r="A32" s="24" t="s">
        <v>0</v>
      </c>
      <c r="B32" s="24" t="s">
        <v>22</v>
      </c>
      <c r="C32" s="24" t="s">
        <v>2</v>
      </c>
      <c r="D32" s="24" t="s">
        <v>0</v>
      </c>
      <c r="E32" s="10" t="s">
        <v>23</v>
      </c>
      <c r="F32" s="35">
        <f t="shared" ref="F32:H32" si="7">F33+F34</f>
        <v>1640</v>
      </c>
      <c r="G32" s="5">
        <f t="shared" si="7"/>
        <v>0</v>
      </c>
      <c r="H32" s="47">
        <f t="shared" si="7"/>
        <v>1640</v>
      </c>
      <c r="I32" s="48">
        <f t="shared" ref="I32:J32" si="8">I33+I34</f>
        <v>0</v>
      </c>
      <c r="J32" s="58">
        <f t="shared" si="8"/>
        <v>1640</v>
      </c>
    </row>
    <row r="33" spans="1:10" ht="93.6">
      <c r="A33" s="25" t="s">
        <v>0</v>
      </c>
      <c r="B33" s="25" t="s">
        <v>24</v>
      </c>
      <c r="C33" s="25" t="s">
        <v>2</v>
      </c>
      <c r="D33" s="25" t="s">
        <v>25</v>
      </c>
      <c r="E33" s="15" t="s">
        <v>119</v>
      </c>
      <c r="F33" s="37">
        <v>1480</v>
      </c>
      <c r="G33" s="16"/>
      <c r="H33" s="49">
        <f>F33+G33</f>
        <v>1480</v>
      </c>
      <c r="I33" s="50"/>
      <c r="J33" s="59">
        <f>H33+I33</f>
        <v>1480</v>
      </c>
    </row>
    <row r="34" spans="1:10" ht="79.5" customHeight="1">
      <c r="A34" s="25" t="s">
        <v>0</v>
      </c>
      <c r="B34" s="25" t="s">
        <v>82</v>
      </c>
      <c r="C34" s="25" t="s">
        <v>2</v>
      </c>
      <c r="D34" s="25" t="s">
        <v>25</v>
      </c>
      <c r="E34" s="15" t="s">
        <v>166</v>
      </c>
      <c r="F34" s="37">
        <v>160</v>
      </c>
      <c r="G34" s="16"/>
      <c r="H34" s="49">
        <f>F34+G34</f>
        <v>160</v>
      </c>
      <c r="I34" s="50"/>
      <c r="J34" s="59">
        <f>H34+I34</f>
        <v>160</v>
      </c>
    </row>
    <row r="35" spans="1:10" ht="31.2">
      <c r="A35" s="24" t="s">
        <v>0</v>
      </c>
      <c r="B35" s="24" t="s">
        <v>27</v>
      </c>
      <c r="C35" s="24" t="s">
        <v>2</v>
      </c>
      <c r="D35" s="24" t="s">
        <v>0</v>
      </c>
      <c r="E35" s="10" t="s">
        <v>28</v>
      </c>
      <c r="F35" s="35">
        <f t="shared" ref="F35:J35" si="9">F36</f>
        <v>14.3</v>
      </c>
      <c r="G35" s="5">
        <f t="shared" si="9"/>
        <v>0</v>
      </c>
      <c r="H35" s="47">
        <f t="shared" si="9"/>
        <v>14.3</v>
      </c>
      <c r="I35" s="48">
        <f t="shared" si="9"/>
        <v>0</v>
      </c>
      <c r="J35" s="58">
        <f t="shared" si="9"/>
        <v>14.3</v>
      </c>
    </row>
    <row r="36" spans="1:10" ht="15.6">
      <c r="A36" s="25" t="s">
        <v>0</v>
      </c>
      <c r="B36" s="25" t="s">
        <v>29</v>
      </c>
      <c r="C36" s="25" t="s">
        <v>2</v>
      </c>
      <c r="D36" s="25" t="s">
        <v>25</v>
      </c>
      <c r="E36" s="11" t="s">
        <v>30</v>
      </c>
      <c r="F36" s="37">
        <v>14.3</v>
      </c>
      <c r="G36" s="16"/>
      <c r="H36" s="49">
        <f>F36+G36</f>
        <v>14.3</v>
      </c>
      <c r="I36" s="50"/>
      <c r="J36" s="59">
        <f>H36+I36</f>
        <v>14.3</v>
      </c>
    </row>
    <row r="37" spans="1:10" ht="31.2">
      <c r="A37" s="24" t="s">
        <v>0</v>
      </c>
      <c r="B37" s="24" t="s">
        <v>31</v>
      </c>
      <c r="C37" s="24" t="s">
        <v>2</v>
      </c>
      <c r="D37" s="24" t="s">
        <v>0</v>
      </c>
      <c r="E37" s="10" t="s">
        <v>167</v>
      </c>
      <c r="F37" s="35">
        <f t="shared" ref="F37:H37" si="10">F38+F39</f>
        <v>3360.7000000000003</v>
      </c>
      <c r="G37" s="5">
        <f t="shared" si="10"/>
        <v>14.115</v>
      </c>
      <c r="H37" s="47">
        <f t="shared" si="10"/>
        <v>3374.8150000000001</v>
      </c>
      <c r="I37" s="48">
        <f t="shared" ref="I37:J37" si="11">I38+I39</f>
        <v>82.488</v>
      </c>
      <c r="J37" s="58">
        <f t="shared" si="11"/>
        <v>3457.3029999999999</v>
      </c>
    </row>
    <row r="38" spans="1:10" ht="15.6">
      <c r="A38" s="25" t="s">
        <v>0</v>
      </c>
      <c r="B38" s="25" t="s">
        <v>32</v>
      </c>
      <c r="C38" s="25" t="s">
        <v>2</v>
      </c>
      <c r="D38" s="25" t="s">
        <v>33</v>
      </c>
      <c r="E38" s="11" t="s">
        <v>83</v>
      </c>
      <c r="F38" s="37">
        <v>2699.3</v>
      </c>
      <c r="G38" s="16">
        <v>14.115</v>
      </c>
      <c r="H38" s="49">
        <f>F38+G38</f>
        <v>2713.415</v>
      </c>
      <c r="I38" s="50">
        <v>82.488</v>
      </c>
      <c r="J38" s="59">
        <f>H38+I38</f>
        <v>2795.9029999999998</v>
      </c>
    </row>
    <row r="39" spans="1:10" ht="15.6">
      <c r="A39" s="25" t="s">
        <v>0</v>
      </c>
      <c r="B39" s="25" t="s">
        <v>35</v>
      </c>
      <c r="C39" s="25" t="s">
        <v>2</v>
      </c>
      <c r="D39" s="25" t="s">
        <v>33</v>
      </c>
      <c r="E39" s="11" t="s">
        <v>36</v>
      </c>
      <c r="F39" s="37">
        <v>661.4</v>
      </c>
      <c r="G39" s="16"/>
      <c r="H39" s="49">
        <f>F39+G39</f>
        <v>661.4</v>
      </c>
      <c r="I39" s="50"/>
      <c r="J39" s="59">
        <f>H39+I39</f>
        <v>661.4</v>
      </c>
    </row>
    <row r="40" spans="1:10" ht="31.2" hidden="1">
      <c r="A40" s="24" t="s">
        <v>0</v>
      </c>
      <c r="B40" s="24" t="s">
        <v>37</v>
      </c>
      <c r="C40" s="24" t="s">
        <v>2</v>
      </c>
      <c r="D40" s="24" t="s">
        <v>0</v>
      </c>
      <c r="E40" s="10" t="s">
        <v>38</v>
      </c>
      <c r="F40" s="35">
        <f t="shared" ref="F40:H40" si="12">F41+F42</f>
        <v>0</v>
      </c>
      <c r="G40" s="5">
        <f t="shared" si="12"/>
        <v>0</v>
      </c>
      <c r="H40" s="47">
        <f t="shared" si="12"/>
        <v>0</v>
      </c>
      <c r="I40" s="48">
        <f t="shared" ref="I40:J40" si="13">I41+I42</f>
        <v>0</v>
      </c>
      <c r="J40" s="58">
        <f t="shared" si="13"/>
        <v>0</v>
      </c>
    </row>
    <row r="41" spans="1:10" ht="93.6" hidden="1">
      <c r="A41" s="25" t="s">
        <v>0</v>
      </c>
      <c r="B41" s="25" t="s">
        <v>39</v>
      </c>
      <c r="C41" s="25" t="s">
        <v>2</v>
      </c>
      <c r="D41" s="25" t="s">
        <v>138</v>
      </c>
      <c r="E41" s="11" t="s">
        <v>73</v>
      </c>
      <c r="F41" s="37"/>
      <c r="G41" s="16"/>
      <c r="H41" s="49">
        <f>F41+G41</f>
        <v>0</v>
      </c>
      <c r="I41" s="50"/>
      <c r="J41" s="59">
        <f>H41+I41</f>
        <v>0</v>
      </c>
    </row>
    <row r="42" spans="1:10" ht="31.2" hidden="1">
      <c r="A42" s="25" t="s">
        <v>0</v>
      </c>
      <c r="B42" s="25" t="s">
        <v>40</v>
      </c>
      <c r="C42" s="25" t="s">
        <v>2</v>
      </c>
      <c r="D42" s="25" t="s">
        <v>42</v>
      </c>
      <c r="E42" s="11" t="s">
        <v>41</v>
      </c>
      <c r="F42" s="37"/>
      <c r="G42" s="16"/>
      <c r="H42" s="49">
        <f>F42+G42</f>
        <v>0</v>
      </c>
      <c r="I42" s="50"/>
      <c r="J42" s="59">
        <f>H42+I42</f>
        <v>0</v>
      </c>
    </row>
    <row r="43" spans="1:10" ht="15.6">
      <c r="A43" s="24" t="s">
        <v>0</v>
      </c>
      <c r="B43" s="24" t="s">
        <v>43</v>
      </c>
      <c r="C43" s="24" t="s">
        <v>2</v>
      </c>
      <c r="D43" s="24" t="s">
        <v>0</v>
      </c>
      <c r="E43" s="10" t="s">
        <v>44</v>
      </c>
      <c r="F43" s="35" t="e">
        <f>F44+F45+F46+F47+#REF!</f>
        <v>#REF!</v>
      </c>
      <c r="G43" s="5" t="e">
        <f>G44+G45+G46+G47+#REF!</f>
        <v>#REF!</v>
      </c>
      <c r="H43" s="47" t="e">
        <f>H44+H45+H46+H47+#REF!</f>
        <v>#REF!</v>
      </c>
      <c r="I43" s="48" t="e">
        <f>I44+I45+I46+I47+#REF!</f>
        <v>#REF!</v>
      </c>
      <c r="J43" s="58">
        <f>J44+J45+J46+J47</f>
        <v>11.3</v>
      </c>
    </row>
    <row r="44" spans="1:10" ht="93.75" customHeight="1">
      <c r="A44" s="25" t="s">
        <v>0</v>
      </c>
      <c r="B44" s="25" t="s">
        <v>145</v>
      </c>
      <c r="C44" s="25" t="s">
        <v>2</v>
      </c>
      <c r="D44" s="25" t="s">
        <v>45</v>
      </c>
      <c r="E44" s="31" t="s">
        <v>156</v>
      </c>
      <c r="F44" s="37">
        <v>3.8</v>
      </c>
      <c r="G44" s="16"/>
      <c r="H44" s="49">
        <f>F44+G44</f>
        <v>3.8</v>
      </c>
      <c r="I44" s="50"/>
      <c r="J44" s="59">
        <f>H44+I44</f>
        <v>3.8</v>
      </c>
    </row>
    <row r="45" spans="1:10" ht="78.75" customHeight="1">
      <c r="A45" s="25" t="s">
        <v>0</v>
      </c>
      <c r="B45" s="25" t="s">
        <v>146</v>
      </c>
      <c r="C45" s="25" t="s">
        <v>2</v>
      </c>
      <c r="D45" s="25" t="s">
        <v>45</v>
      </c>
      <c r="E45" s="15" t="s">
        <v>157</v>
      </c>
      <c r="F45" s="37">
        <v>2.5</v>
      </c>
      <c r="G45" s="16"/>
      <c r="H45" s="49">
        <f>F45+G45</f>
        <v>2.5</v>
      </c>
      <c r="I45" s="50"/>
      <c r="J45" s="59">
        <f>H45+I45</f>
        <v>2.5</v>
      </c>
    </row>
    <row r="46" spans="1:10" ht="93.6">
      <c r="A46" s="25" t="s">
        <v>0</v>
      </c>
      <c r="B46" s="25" t="s">
        <v>147</v>
      </c>
      <c r="C46" s="25" t="s">
        <v>2</v>
      </c>
      <c r="D46" s="25" t="s">
        <v>45</v>
      </c>
      <c r="E46" s="32" t="s">
        <v>158</v>
      </c>
      <c r="F46" s="37">
        <v>2</v>
      </c>
      <c r="G46" s="16"/>
      <c r="H46" s="49">
        <f t="shared" ref="H46:H47" si="14">F46+G46</f>
        <v>2</v>
      </c>
      <c r="I46" s="50"/>
      <c r="J46" s="59">
        <f t="shared" ref="J46:J47" si="15">H46+I46</f>
        <v>2</v>
      </c>
    </row>
    <row r="47" spans="1:10" ht="93.6">
      <c r="A47" s="25" t="s">
        <v>0</v>
      </c>
      <c r="B47" s="25" t="s">
        <v>148</v>
      </c>
      <c r="C47" s="25" t="s">
        <v>2</v>
      </c>
      <c r="D47" s="25" t="s">
        <v>45</v>
      </c>
      <c r="E47" s="31" t="s">
        <v>159</v>
      </c>
      <c r="F47" s="37">
        <v>3</v>
      </c>
      <c r="G47" s="16"/>
      <c r="H47" s="49">
        <f t="shared" si="14"/>
        <v>3</v>
      </c>
      <c r="I47" s="50"/>
      <c r="J47" s="59">
        <f t="shared" si="15"/>
        <v>3</v>
      </c>
    </row>
    <row r="48" spans="1:10" ht="15.6">
      <c r="A48" s="26" t="s">
        <v>0</v>
      </c>
      <c r="B48" s="26" t="s">
        <v>46</v>
      </c>
      <c r="C48" s="26" t="s">
        <v>2</v>
      </c>
      <c r="D48" s="26" t="s">
        <v>0</v>
      </c>
      <c r="E48" s="27" t="s">
        <v>47</v>
      </c>
      <c r="F48" s="38" t="e">
        <f t="shared" ref="F48:I48" si="16">F49</f>
        <v>#REF!</v>
      </c>
      <c r="G48" s="7" t="e">
        <f t="shared" si="16"/>
        <v>#REF!</v>
      </c>
      <c r="H48" s="51" t="e">
        <f>H49+H87+H89</f>
        <v>#REF!</v>
      </c>
      <c r="I48" s="52" t="e">
        <f t="shared" si="16"/>
        <v>#REF!</v>
      </c>
      <c r="J48" s="60">
        <f>J49+J87+J89</f>
        <v>86425.284309999988</v>
      </c>
    </row>
    <row r="49" spans="1:10" ht="31.2">
      <c r="A49" s="12" t="s">
        <v>0</v>
      </c>
      <c r="B49" s="12" t="s">
        <v>49</v>
      </c>
      <c r="C49" s="12" t="s">
        <v>2</v>
      </c>
      <c r="D49" s="12" t="s">
        <v>0</v>
      </c>
      <c r="E49" s="28" t="s">
        <v>50</v>
      </c>
      <c r="F49" s="39" t="e">
        <f>F50+F53+F62+F81+F93+F87+F89</f>
        <v>#REF!</v>
      </c>
      <c r="G49" s="8" t="e">
        <f>G50+G53+G62+G81+G93+G87+G89</f>
        <v>#REF!</v>
      </c>
      <c r="H49" s="53" t="e">
        <f>H50+H53+H62+H81+H93</f>
        <v>#REF!</v>
      </c>
      <c r="I49" s="54" t="e">
        <f>I50+I53+I62+I81+I93+I87+I89</f>
        <v>#REF!</v>
      </c>
      <c r="J49" s="61">
        <f>J50+J53+J62+J81+J93</f>
        <v>86425.284309999988</v>
      </c>
    </row>
    <row r="50" spans="1:10" ht="31.2">
      <c r="A50" s="12" t="s">
        <v>0</v>
      </c>
      <c r="B50" s="12" t="s">
        <v>96</v>
      </c>
      <c r="C50" s="12" t="s">
        <v>2</v>
      </c>
      <c r="D50" s="12" t="s">
        <v>139</v>
      </c>
      <c r="E50" s="28" t="s">
        <v>93</v>
      </c>
      <c r="F50" s="39">
        <f t="shared" ref="F50:J51" si="17">F51</f>
        <v>28984</v>
      </c>
      <c r="G50" s="8">
        <f t="shared" si="17"/>
        <v>0</v>
      </c>
      <c r="H50" s="53">
        <f t="shared" si="17"/>
        <v>28984</v>
      </c>
      <c r="I50" s="54">
        <f t="shared" si="17"/>
        <v>0</v>
      </c>
      <c r="J50" s="61">
        <f t="shared" si="17"/>
        <v>28984</v>
      </c>
    </row>
    <row r="51" spans="1:10" ht="15.6">
      <c r="A51" s="14" t="s">
        <v>0</v>
      </c>
      <c r="B51" s="14" t="s">
        <v>95</v>
      </c>
      <c r="C51" s="14" t="s">
        <v>2</v>
      </c>
      <c r="D51" s="14" t="s">
        <v>139</v>
      </c>
      <c r="E51" s="29" t="s">
        <v>71</v>
      </c>
      <c r="F51" s="37">
        <f>F52</f>
        <v>28984</v>
      </c>
      <c r="G51" s="6">
        <f t="shared" si="17"/>
        <v>0</v>
      </c>
      <c r="H51" s="49">
        <f t="shared" si="17"/>
        <v>28984</v>
      </c>
      <c r="I51" s="55">
        <f t="shared" si="17"/>
        <v>0</v>
      </c>
      <c r="J51" s="59">
        <f t="shared" si="17"/>
        <v>28984</v>
      </c>
    </row>
    <row r="52" spans="1:10" ht="46.8">
      <c r="A52" s="14" t="s">
        <v>48</v>
      </c>
      <c r="B52" s="14" t="s">
        <v>97</v>
      </c>
      <c r="C52" s="14" t="s">
        <v>2</v>
      </c>
      <c r="D52" s="14" t="s">
        <v>139</v>
      </c>
      <c r="E52" s="29" t="s">
        <v>162</v>
      </c>
      <c r="F52" s="37">
        <v>28984</v>
      </c>
      <c r="G52" s="16"/>
      <c r="H52" s="49">
        <f>F52+G52</f>
        <v>28984</v>
      </c>
      <c r="I52" s="50"/>
      <c r="J52" s="59">
        <f>H52+I52</f>
        <v>28984</v>
      </c>
    </row>
    <row r="53" spans="1:10" ht="31.2">
      <c r="A53" s="12" t="s">
        <v>0</v>
      </c>
      <c r="B53" s="12" t="s">
        <v>120</v>
      </c>
      <c r="C53" s="12" t="s">
        <v>2</v>
      </c>
      <c r="D53" s="12" t="s">
        <v>139</v>
      </c>
      <c r="E53" s="28" t="s">
        <v>94</v>
      </c>
      <c r="F53" s="39" t="e">
        <f>F54+#REF!+F58+F56+#REF!</f>
        <v>#REF!</v>
      </c>
      <c r="G53" s="39" t="e">
        <f>G54+#REF!+G58+G56+#REF!</f>
        <v>#REF!</v>
      </c>
      <c r="H53" s="53" t="e">
        <f>H54+#REF!+H58+H56+#REF!</f>
        <v>#REF!</v>
      </c>
      <c r="I53" s="53" t="e">
        <f>I54+#REF!+I58+I56+#REF!</f>
        <v>#REF!</v>
      </c>
      <c r="J53" s="61">
        <f>J54+J58+J56</f>
        <v>40693.99</v>
      </c>
    </row>
    <row r="54" spans="1:10" ht="93.6">
      <c r="A54" s="12" t="s">
        <v>0</v>
      </c>
      <c r="B54" s="12" t="s">
        <v>98</v>
      </c>
      <c r="C54" s="12" t="s">
        <v>2</v>
      </c>
      <c r="D54" s="12" t="s">
        <v>139</v>
      </c>
      <c r="E54" s="13" t="s">
        <v>163</v>
      </c>
      <c r="F54" s="39">
        <f t="shared" ref="F54:J54" si="18">F55</f>
        <v>16468</v>
      </c>
      <c r="G54" s="8">
        <f t="shared" si="18"/>
        <v>721.1</v>
      </c>
      <c r="H54" s="53">
        <f t="shared" si="18"/>
        <v>17189.099999999999</v>
      </c>
      <c r="I54" s="54">
        <f t="shared" si="18"/>
        <v>0</v>
      </c>
      <c r="J54" s="61">
        <f t="shared" si="18"/>
        <v>17189.099999999999</v>
      </c>
    </row>
    <row r="55" spans="1:10" ht="93.6">
      <c r="A55" s="14" t="s">
        <v>26</v>
      </c>
      <c r="B55" s="14" t="s">
        <v>99</v>
      </c>
      <c r="C55" s="14" t="s">
        <v>2</v>
      </c>
      <c r="D55" s="14" t="s">
        <v>139</v>
      </c>
      <c r="E55" s="15" t="s">
        <v>62</v>
      </c>
      <c r="F55" s="37">
        <v>16468</v>
      </c>
      <c r="G55" s="16">
        <v>721.1</v>
      </c>
      <c r="H55" s="49">
        <f>F55+G55</f>
        <v>17189.099999999999</v>
      </c>
      <c r="I55" s="50"/>
      <c r="J55" s="59">
        <f>H55+I55</f>
        <v>17189.099999999999</v>
      </c>
    </row>
    <row r="56" spans="1:10" ht="31.2">
      <c r="A56" s="12" t="s">
        <v>0</v>
      </c>
      <c r="B56" s="12" t="s">
        <v>149</v>
      </c>
      <c r="C56" s="12" t="s">
        <v>2</v>
      </c>
      <c r="D56" s="12" t="s">
        <v>139</v>
      </c>
      <c r="E56" s="13" t="s">
        <v>150</v>
      </c>
      <c r="F56" s="41">
        <f t="shared" ref="F56:J56" si="19">F57</f>
        <v>188.6</v>
      </c>
      <c r="G56" s="41">
        <f t="shared" si="19"/>
        <v>0</v>
      </c>
      <c r="H56" s="56">
        <f t="shared" si="19"/>
        <v>188.6</v>
      </c>
      <c r="I56" s="56">
        <f t="shared" si="19"/>
        <v>0</v>
      </c>
      <c r="J56" s="62">
        <f t="shared" si="19"/>
        <v>188.6</v>
      </c>
    </row>
    <row r="57" spans="1:10" ht="31.2">
      <c r="A57" s="14" t="s">
        <v>26</v>
      </c>
      <c r="B57" s="14" t="s">
        <v>151</v>
      </c>
      <c r="C57" s="14" t="s">
        <v>2</v>
      </c>
      <c r="D57" s="14" t="s">
        <v>139</v>
      </c>
      <c r="E57" s="15" t="s">
        <v>161</v>
      </c>
      <c r="F57" s="37">
        <v>188.6</v>
      </c>
      <c r="G57" s="16"/>
      <c r="H57" s="49">
        <f>F57+G57</f>
        <v>188.6</v>
      </c>
      <c r="I57" s="50"/>
      <c r="J57" s="59">
        <f>H57+I57</f>
        <v>188.6</v>
      </c>
    </row>
    <row r="58" spans="1:10" ht="15.6">
      <c r="A58" s="12" t="s">
        <v>0</v>
      </c>
      <c r="B58" s="12" t="s">
        <v>100</v>
      </c>
      <c r="C58" s="12" t="s">
        <v>2</v>
      </c>
      <c r="D58" s="12" t="s">
        <v>139</v>
      </c>
      <c r="E58" s="10" t="s">
        <v>51</v>
      </c>
      <c r="F58" s="39">
        <f>F59+F60+F61</f>
        <v>19018.98</v>
      </c>
      <c r="G58" s="39">
        <f t="shared" ref="G58:H58" si="20">G59+G60+G61</f>
        <v>4297.3099999999995</v>
      </c>
      <c r="H58" s="53">
        <f t="shared" si="20"/>
        <v>23316.29</v>
      </c>
      <c r="I58" s="53">
        <f t="shared" ref="I58:J58" si="21">I59+I60+I61</f>
        <v>0</v>
      </c>
      <c r="J58" s="61">
        <f t="shared" si="21"/>
        <v>23316.29</v>
      </c>
    </row>
    <row r="59" spans="1:10" ht="15.6">
      <c r="A59" s="14" t="s">
        <v>34</v>
      </c>
      <c r="B59" s="14" t="s">
        <v>101</v>
      </c>
      <c r="C59" s="14" t="s">
        <v>2</v>
      </c>
      <c r="D59" s="14" t="s">
        <v>139</v>
      </c>
      <c r="E59" s="11" t="s">
        <v>53</v>
      </c>
      <c r="F59" s="37">
        <v>141.30000000000001</v>
      </c>
      <c r="G59" s="16">
        <v>1600</v>
      </c>
      <c r="H59" s="49">
        <f>F59+G59</f>
        <v>1741.3</v>
      </c>
      <c r="I59" s="50"/>
      <c r="J59" s="59">
        <f>H59+I59</f>
        <v>1741.3</v>
      </c>
    </row>
    <row r="60" spans="1:10" ht="15.6">
      <c r="A60" s="14" t="s">
        <v>48</v>
      </c>
      <c r="B60" s="14" t="s">
        <v>101</v>
      </c>
      <c r="C60" s="14" t="s">
        <v>2</v>
      </c>
      <c r="D60" s="14" t="s">
        <v>139</v>
      </c>
      <c r="E60" s="11" t="s">
        <v>53</v>
      </c>
      <c r="F60" s="37">
        <v>18874.68</v>
      </c>
      <c r="G60" s="16">
        <v>2697.31</v>
      </c>
      <c r="H60" s="49">
        <f t="shared" ref="H60:H61" si="22">F60+G60</f>
        <v>21571.99</v>
      </c>
      <c r="I60" s="50"/>
      <c r="J60" s="59">
        <f t="shared" ref="J60:J61" si="23">H60+I60</f>
        <v>21571.99</v>
      </c>
    </row>
    <row r="61" spans="1:10" ht="15.6">
      <c r="A61" s="14" t="s">
        <v>26</v>
      </c>
      <c r="B61" s="14" t="s">
        <v>101</v>
      </c>
      <c r="C61" s="14" t="s">
        <v>2</v>
      </c>
      <c r="D61" s="14" t="s">
        <v>139</v>
      </c>
      <c r="E61" s="11" t="s">
        <v>53</v>
      </c>
      <c r="F61" s="37">
        <v>3</v>
      </c>
      <c r="G61" s="16"/>
      <c r="H61" s="49">
        <f t="shared" si="22"/>
        <v>3</v>
      </c>
      <c r="I61" s="50"/>
      <c r="J61" s="59">
        <f t="shared" si="23"/>
        <v>3</v>
      </c>
    </row>
    <row r="62" spans="1:10" ht="31.2">
      <c r="A62" s="12" t="s">
        <v>0</v>
      </c>
      <c r="B62" s="12" t="s">
        <v>103</v>
      </c>
      <c r="C62" s="12" t="s">
        <v>2</v>
      </c>
      <c r="D62" s="12" t="s">
        <v>0</v>
      </c>
      <c r="E62" s="10" t="s">
        <v>102</v>
      </c>
      <c r="F62" s="39">
        <f>F63+F68+F70+F72+F74+F78+F76</f>
        <v>16652.37</v>
      </c>
      <c r="G62" s="39">
        <f>G63+G68+G70+G72+G74+G78+G76</f>
        <v>0</v>
      </c>
      <c r="H62" s="53">
        <f>H63+H68+H70+H72+H74+H78+H76</f>
        <v>16652.37</v>
      </c>
      <c r="I62" s="53">
        <f>I63+I68+I70+I72+I74+I78+I76</f>
        <v>0</v>
      </c>
      <c r="J62" s="61">
        <f>J63+J68+J70+J72+J74+J78+J76</f>
        <v>16652.37</v>
      </c>
    </row>
    <row r="63" spans="1:10" ht="46.8">
      <c r="A63" s="12" t="s">
        <v>0</v>
      </c>
      <c r="B63" s="12" t="s">
        <v>108</v>
      </c>
      <c r="C63" s="12" t="s">
        <v>2</v>
      </c>
      <c r="D63" s="12" t="s">
        <v>139</v>
      </c>
      <c r="E63" s="30" t="s">
        <v>54</v>
      </c>
      <c r="F63" s="39">
        <f t="shared" ref="F63:H63" si="24">F64+F65+F66+F67</f>
        <v>4331.8</v>
      </c>
      <c r="G63" s="8">
        <f t="shared" si="24"/>
        <v>0</v>
      </c>
      <c r="H63" s="53">
        <f t="shared" si="24"/>
        <v>4331.8</v>
      </c>
      <c r="I63" s="54">
        <f t="shared" ref="I63:J63" si="25">I64+I65+I66+I67</f>
        <v>0</v>
      </c>
      <c r="J63" s="61">
        <f t="shared" si="25"/>
        <v>4331.8</v>
      </c>
    </row>
    <row r="64" spans="1:10" ht="38.25" customHeight="1">
      <c r="A64" s="14" t="s">
        <v>34</v>
      </c>
      <c r="B64" s="14" t="s">
        <v>109</v>
      </c>
      <c r="C64" s="14" t="s">
        <v>2</v>
      </c>
      <c r="D64" s="14" t="s">
        <v>139</v>
      </c>
      <c r="E64" s="11" t="s">
        <v>55</v>
      </c>
      <c r="F64" s="37">
        <v>428</v>
      </c>
      <c r="G64" s="16"/>
      <c r="H64" s="49">
        <f>F64+G64</f>
        <v>428</v>
      </c>
      <c r="I64" s="50"/>
      <c r="J64" s="59">
        <f>H64+I64</f>
        <v>428</v>
      </c>
    </row>
    <row r="65" spans="1:10" ht="33.75" customHeight="1">
      <c r="A65" s="14" t="s">
        <v>52</v>
      </c>
      <c r="B65" s="14" t="s">
        <v>109</v>
      </c>
      <c r="C65" s="14" t="s">
        <v>2</v>
      </c>
      <c r="D65" s="14" t="s">
        <v>139</v>
      </c>
      <c r="E65" s="11" t="s">
        <v>55</v>
      </c>
      <c r="F65" s="37">
        <v>221</v>
      </c>
      <c r="G65" s="16"/>
      <c r="H65" s="49">
        <f t="shared" ref="H65:H67" si="26">F65+G65</f>
        <v>221</v>
      </c>
      <c r="I65" s="50"/>
      <c r="J65" s="59">
        <f t="shared" ref="J65:J67" si="27">H65+I65</f>
        <v>221</v>
      </c>
    </row>
    <row r="66" spans="1:10" ht="30.75" customHeight="1">
      <c r="A66" s="14" t="s">
        <v>48</v>
      </c>
      <c r="B66" s="14" t="s">
        <v>109</v>
      </c>
      <c r="C66" s="14" t="s">
        <v>2</v>
      </c>
      <c r="D66" s="14" t="s">
        <v>139</v>
      </c>
      <c r="E66" s="11" t="s">
        <v>55</v>
      </c>
      <c r="F66" s="37">
        <v>2282.4</v>
      </c>
      <c r="G66" s="16"/>
      <c r="H66" s="49">
        <f t="shared" si="26"/>
        <v>2282.4</v>
      </c>
      <c r="I66" s="50"/>
      <c r="J66" s="59">
        <f t="shared" si="27"/>
        <v>2282.4</v>
      </c>
    </row>
    <row r="67" spans="1:10" ht="32.25" customHeight="1">
      <c r="A67" s="14" t="s">
        <v>26</v>
      </c>
      <c r="B67" s="14" t="s">
        <v>109</v>
      </c>
      <c r="C67" s="14" t="s">
        <v>2</v>
      </c>
      <c r="D67" s="14" t="s">
        <v>139</v>
      </c>
      <c r="E67" s="11" t="s">
        <v>55</v>
      </c>
      <c r="F67" s="37">
        <v>1400.4</v>
      </c>
      <c r="G67" s="16"/>
      <c r="H67" s="49">
        <f t="shared" si="26"/>
        <v>1400.4</v>
      </c>
      <c r="I67" s="50"/>
      <c r="J67" s="59">
        <f t="shared" si="27"/>
        <v>1400.4</v>
      </c>
    </row>
    <row r="68" spans="1:10" ht="46.8">
      <c r="A68" s="12" t="s">
        <v>0</v>
      </c>
      <c r="B68" s="12" t="s">
        <v>110</v>
      </c>
      <c r="C68" s="12" t="s">
        <v>2</v>
      </c>
      <c r="D68" s="12" t="s">
        <v>139</v>
      </c>
      <c r="E68" s="30" t="s">
        <v>90</v>
      </c>
      <c r="F68" s="39">
        <f t="shared" ref="F68:J68" si="28">F69</f>
        <v>2600</v>
      </c>
      <c r="G68" s="8">
        <f t="shared" si="28"/>
        <v>0</v>
      </c>
      <c r="H68" s="53">
        <f t="shared" si="28"/>
        <v>2600</v>
      </c>
      <c r="I68" s="54">
        <f t="shared" si="28"/>
        <v>0</v>
      </c>
      <c r="J68" s="61">
        <f t="shared" si="28"/>
        <v>2600</v>
      </c>
    </row>
    <row r="69" spans="1:10" ht="49.5" customHeight="1">
      <c r="A69" s="14" t="s">
        <v>34</v>
      </c>
      <c r="B69" s="14" t="s">
        <v>111</v>
      </c>
      <c r="C69" s="14" t="s">
        <v>2</v>
      </c>
      <c r="D69" s="14" t="s">
        <v>139</v>
      </c>
      <c r="E69" s="11" t="s">
        <v>91</v>
      </c>
      <c r="F69" s="37">
        <v>2600</v>
      </c>
      <c r="G69" s="16"/>
      <c r="H69" s="49">
        <f>F69+G69</f>
        <v>2600</v>
      </c>
      <c r="I69" s="50"/>
      <c r="J69" s="59">
        <f>H69+I69</f>
        <v>2600</v>
      </c>
    </row>
    <row r="70" spans="1:10" ht="78">
      <c r="A70" s="12" t="s">
        <v>0</v>
      </c>
      <c r="B70" s="12" t="s">
        <v>112</v>
      </c>
      <c r="C70" s="12" t="s">
        <v>2</v>
      </c>
      <c r="D70" s="12" t="s">
        <v>139</v>
      </c>
      <c r="E70" s="10" t="s">
        <v>92</v>
      </c>
      <c r="F70" s="39">
        <f t="shared" ref="F70:J70" si="29">F71</f>
        <v>270.60000000000002</v>
      </c>
      <c r="G70" s="8">
        <f t="shared" si="29"/>
        <v>0</v>
      </c>
      <c r="H70" s="53">
        <f t="shared" si="29"/>
        <v>270.60000000000002</v>
      </c>
      <c r="I70" s="54">
        <f t="shared" si="29"/>
        <v>0</v>
      </c>
      <c r="J70" s="61">
        <f t="shared" si="29"/>
        <v>270.60000000000002</v>
      </c>
    </row>
    <row r="71" spans="1:10" ht="78">
      <c r="A71" s="14" t="s">
        <v>34</v>
      </c>
      <c r="B71" s="14" t="s">
        <v>113</v>
      </c>
      <c r="C71" s="14" t="s">
        <v>2</v>
      </c>
      <c r="D71" s="14" t="s">
        <v>139</v>
      </c>
      <c r="E71" s="11" t="s">
        <v>144</v>
      </c>
      <c r="F71" s="37">
        <v>270.60000000000002</v>
      </c>
      <c r="G71" s="16"/>
      <c r="H71" s="49">
        <f>F71+G71</f>
        <v>270.60000000000002</v>
      </c>
      <c r="I71" s="50"/>
      <c r="J71" s="59">
        <f>H71+I71</f>
        <v>270.60000000000002</v>
      </c>
    </row>
    <row r="72" spans="1:10" ht="78">
      <c r="A72" s="12" t="s">
        <v>0</v>
      </c>
      <c r="B72" s="12" t="s">
        <v>114</v>
      </c>
      <c r="C72" s="12" t="s">
        <v>2</v>
      </c>
      <c r="D72" s="12" t="s">
        <v>139</v>
      </c>
      <c r="E72" s="10" t="s">
        <v>88</v>
      </c>
      <c r="F72" s="39">
        <f t="shared" ref="F72:J72" si="30">F73</f>
        <v>1881.4</v>
      </c>
      <c r="G72" s="8">
        <f t="shared" si="30"/>
        <v>0</v>
      </c>
      <c r="H72" s="53">
        <f t="shared" si="30"/>
        <v>1881.4</v>
      </c>
      <c r="I72" s="54">
        <f t="shared" si="30"/>
        <v>0</v>
      </c>
      <c r="J72" s="61">
        <f t="shared" si="30"/>
        <v>1881.4</v>
      </c>
    </row>
    <row r="73" spans="1:10" ht="62.4">
      <c r="A73" s="14" t="s">
        <v>26</v>
      </c>
      <c r="B73" s="14" t="s">
        <v>115</v>
      </c>
      <c r="C73" s="14" t="s">
        <v>2</v>
      </c>
      <c r="D73" s="14" t="s">
        <v>139</v>
      </c>
      <c r="E73" s="11" t="s">
        <v>89</v>
      </c>
      <c r="F73" s="37">
        <v>1881.4</v>
      </c>
      <c r="G73" s="16"/>
      <c r="H73" s="49">
        <f>F73+G73</f>
        <v>1881.4</v>
      </c>
      <c r="I73" s="50"/>
      <c r="J73" s="59">
        <f>H73+I73</f>
        <v>1881.4</v>
      </c>
    </row>
    <row r="74" spans="1:10" ht="62.4">
      <c r="A74" s="24" t="s">
        <v>0</v>
      </c>
      <c r="B74" s="24" t="s">
        <v>104</v>
      </c>
      <c r="C74" s="24" t="s">
        <v>2</v>
      </c>
      <c r="D74" s="24" t="s">
        <v>139</v>
      </c>
      <c r="E74" s="10" t="s">
        <v>105</v>
      </c>
      <c r="F74" s="35">
        <f t="shared" ref="F74:J74" si="31">F75</f>
        <v>0.27</v>
      </c>
      <c r="G74" s="5">
        <f t="shared" si="31"/>
        <v>0</v>
      </c>
      <c r="H74" s="47">
        <f t="shared" si="31"/>
        <v>0.27</v>
      </c>
      <c r="I74" s="48">
        <f t="shared" si="31"/>
        <v>0</v>
      </c>
      <c r="J74" s="58">
        <f t="shared" si="31"/>
        <v>0.27</v>
      </c>
    </row>
    <row r="75" spans="1:10" ht="62.4">
      <c r="A75" s="25" t="s">
        <v>26</v>
      </c>
      <c r="B75" s="25" t="s">
        <v>107</v>
      </c>
      <c r="C75" s="25" t="s">
        <v>2</v>
      </c>
      <c r="D75" s="25" t="s">
        <v>139</v>
      </c>
      <c r="E75" s="11" t="s">
        <v>106</v>
      </c>
      <c r="F75" s="37">
        <v>0.27</v>
      </c>
      <c r="G75" s="16"/>
      <c r="H75" s="49">
        <f>F75+G75</f>
        <v>0.27</v>
      </c>
      <c r="I75" s="50"/>
      <c r="J75" s="59">
        <f>H75+I75</f>
        <v>0.27</v>
      </c>
    </row>
    <row r="76" spans="1:10" ht="31.2">
      <c r="A76" s="24" t="s">
        <v>0</v>
      </c>
      <c r="B76" s="24" t="s">
        <v>152</v>
      </c>
      <c r="C76" s="24" t="s">
        <v>2</v>
      </c>
      <c r="D76" s="25" t="s">
        <v>139</v>
      </c>
      <c r="E76" s="10" t="s">
        <v>154</v>
      </c>
      <c r="F76" s="35">
        <f t="shared" ref="F76:J76" si="32">F77</f>
        <v>100.6</v>
      </c>
      <c r="G76" s="35">
        <f t="shared" si="32"/>
        <v>0</v>
      </c>
      <c r="H76" s="47">
        <f t="shared" si="32"/>
        <v>100.6</v>
      </c>
      <c r="I76" s="47">
        <f t="shared" si="32"/>
        <v>0</v>
      </c>
      <c r="J76" s="58">
        <f t="shared" si="32"/>
        <v>100.6</v>
      </c>
    </row>
    <row r="77" spans="1:10" ht="31.2">
      <c r="A77" s="25" t="s">
        <v>26</v>
      </c>
      <c r="B77" s="25" t="s">
        <v>153</v>
      </c>
      <c r="C77" s="25" t="s">
        <v>2</v>
      </c>
      <c r="D77" s="25" t="s">
        <v>139</v>
      </c>
      <c r="E77" s="11" t="s">
        <v>155</v>
      </c>
      <c r="F77" s="37">
        <v>100.6</v>
      </c>
      <c r="G77" s="16"/>
      <c r="H77" s="49">
        <f>F77+G77</f>
        <v>100.6</v>
      </c>
      <c r="I77" s="50"/>
      <c r="J77" s="59">
        <f>H77+I77</f>
        <v>100.6</v>
      </c>
    </row>
    <row r="78" spans="1:10" ht="15.6">
      <c r="A78" s="12" t="s">
        <v>0</v>
      </c>
      <c r="B78" s="12" t="s">
        <v>116</v>
      </c>
      <c r="C78" s="12" t="s">
        <v>2</v>
      </c>
      <c r="D78" s="12" t="s">
        <v>139</v>
      </c>
      <c r="E78" s="10" t="s">
        <v>56</v>
      </c>
      <c r="F78" s="39">
        <f>F79+F80</f>
        <v>7467.7</v>
      </c>
      <c r="G78" s="39">
        <f t="shared" ref="G78:H78" si="33">G79+G80</f>
        <v>0</v>
      </c>
      <c r="H78" s="53">
        <f t="shared" si="33"/>
        <v>7467.7</v>
      </c>
      <c r="I78" s="53">
        <f t="shared" ref="I78:J78" si="34">I79+I80</f>
        <v>0</v>
      </c>
      <c r="J78" s="61">
        <f t="shared" si="34"/>
        <v>7467.7</v>
      </c>
    </row>
    <row r="79" spans="1:10" ht="15.6">
      <c r="A79" s="14" t="s">
        <v>34</v>
      </c>
      <c r="B79" s="14" t="s">
        <v>117</v>
      </c>
      <c r="C79" s="14" t="s">
        <v>2</v>
      </c>
      <c r="D79" s="25" t="s">
        <v>139</v>
      </c>
      <c r="E79" s="11" t="s">
        <v>57</v>
      </c>
      <c r="F79" s="37">
        <v>6856.7</v>
      </c>
      <c r="G79" s="16"/>
      <c r="H79" s="49">
        <f>F79+G79</f>
        <v>6856.7</v>
      </c>
      <c r="I79" s="50"/>
      <c r="J79" s="59">
        <f>H79+I79</f>
        <v>6856.7</v>
      </c>
    </row>
    <row r="80" spans="1:10" ht="15.6">
      <c r="A80" s="14" t="s">
        <v>26</v>
      </c>
      <c r="B80" s="14" t="s">
        <v>117</v>
      </c>
      <c r="C80" s="14" t="s">
        <v>2</v>
      </c>
      <c r="D80" s="25" t="s">
        <v>139</v>
      </c>
      <c r="E80" s="11" t="s">
        <v>57</v>
      </c>
      <c r="F80" s="37">
        <v>611</v>
      </c>
      <c r="G80" s="16"/>
      <c r="H80" s="49">
        <f>F80+G80</f>
        <v>611</v>
      </c>
      <c r="I80" s="50"/>
      <c r="J80" s="59">
        <f>H80+I80</f>
        <v>611</v>
      </c>
    </row>
    <row r="81" spans="1:10" ht="15.6">
      <c r="A81" s="12" t="s">
        <v>0</v>
      </c>
      <c r="B81" s="12" t="s">
        <v>121</v>
      </c>
      <c r="C81" s="12" t="s">
        <v>2</v>
      </c>
      <c r="D81" s="12" t="s">
        <v>139</v>
      </c>
      <c r="E81" s="10" t="s">
        <v>58</v>
      </c>
      <c r="F81" s="39">
        <f>F82</f>
        <v>96</v>
      </c>
      <c r="G81" s="39">
        <f t="shared" ref="G81:J81" si="35">G82</f>
        <v>0</v>
      </c>
      <c r="H81" s="53">
        <f t="shared" si="35"/>
        <v>96</v>
      </c>
      <c r="I81" s="53">
        <f t="shared" si="35"/>
        <v>0</v>
      </c>
      <c r="J81" s="61">
        <f t="shared" si="35"/>
        <v>96</v>
      </c>
    </row>
    <row r="82" spans="1:10" ht="62.4">
      <c r="A82" s="12" t="s">
        <v>0</v>
      </c>
      <c r="B82" s="12" t="s">
        <v>122</v>
      </c>
      <c r="C82" s="12" t="s">
        <v>2</v>
      </c>
      <c r="D82" s="12" t="s">
        <v>139</v>
      </c>
      <c r="E82" s="10" t="s">
        <v>164</v>
      </c>
      <c r="F82" s="39">
        <f>F83+F84</f>
        <v>96</v>
      </c>
      <c r="G82" s="39">
        <f t="shared" ref="G82:H82" si="36">G83+G84</f>
        <v>0</v>
      </c>
      <c r="H82" s="53">
        <f t="shared" si="36"/>
        <v>96</v>
      </c>
      <c r="I82" s="53">
        <f t="shared" ref="I82:J82" si="37">I83+I84</f>
        <v>0</v>
      </c>
      <c r="J82" s="61">
        <f t="shared" si="37"/>
        <v>96</v>
      </c>
    </row>
    <row r="83" spans="1:10" ht="78">
      <c r="A83" s="14" t="s">
        <v>48</v>
      </c>
      <c r="B83" s="14" t="s">
        <v>123</v>
      </c>
      <c r="C83" s="14" t="s">
        <v>2</v>
      </c>
      <c r="D83" s="14" t="s">
        <v>139</v>
      </c>
      <c r="E83" s="11" t="s">
        <v>165</v>
      </c>
      <c r="F83" s="40">
        <v>3</v>
      </c>
      <c r="G83" s="16"/>
      <c r="H83" s="49">
        <f>F83+G83</f>
        <v>3</v>
      </c>
      <c r="I83" s="50"/>
      <c r="J83" s="59">
        <f>H83+I83</f>
        <v>3</v>
      </c>
    </row>
    <row r="84" spans="1:10" ht="78">
      <c r="A84" s="14" t="s">
        <v>26</v>
      </c>
      <c r="B84" s="14" t="s">
        <v>123</v>
      </c>
      <c r="C84" s="14" t="s">
        <v>2</v>
      </c>
      <c r="D84" s="14" t="s">
        <v>139</v>
      </c>
      <c r="E84" s="11" t="s">
        <v>165</v>
      </c>
      <c r="F84" s="37">
        <v>93</v>
      </c>
      <c r="G84" s="16"/>
      <c r="H84" s="49">
        <f>F84+G84</f>
        <v>93</v>
      </c>
      <c r="I84" s="50"/>
      <c r="J84" s="59">
        <f>H84+I84</f>
        <v>93</v>
      </c>
    </row>
    <row r="85" spans="1:10" ht="31.2" hidden="1">
      <c r="A85" s="12" t="s">
        <v>0</v>
      </c>
      <c r="B85" s="12" t="s">
        <v>127</v>
      </c>
      <c r="C85" s="12" t="s">
        <v>2</v>
      </c>
      <c r="D85" s="12" t="s">
        <v>139</v>
      </c>
      <c r="E85" s="10" t="s">
        <v>142</v>
      </c>
      <c r="F85" s="41">
        <f t="shared" ref="F85:J85" si="38">F86</f>
        <v>0</v>
      </c>
      <c r="G85" s="9">
        <f t="shared" si="38"/>
        <v>0</v>
      </c>
      <c r="H85" s="56">
        <f t="shared" si="38"/>
        <v>0</v>
      </c>
      <c r="I85" s="57">
        <f t="shared" si="38"/>
        <v>0</v>
      </c>
      <c r="J85" s="62">
        <f t="shared" si="38"/>
        <v>0</v>
      </c>
    </row>
    <row r="86" spans="1:10" ht="31.2" hidden="1">
      <c r="A86" s="14" t="s">
        <v>48</v>
      </c>
      <c r="B86" s="14" t="s">
        <v>126</v>
      </c>
      <c r="C86" s="14" t="s">
        <v>2</v>
      </c>
      <c r="D86" s="14" t="s">
        <v>139</v>
      </c>
      <c r="E86" s="11" t="s">
        <v>141</v>
      </c>
      <c r="F86" s="37"/>
      <c r="G86" s="16"/>
      <c r="H86" s="49">
        <f>F86+G86</f>
        <v>0</v>
      </c>
      <c r="I86" s="50"/>
      <c r="J86" s="59">
        <f>H86+I86</f>
        <v>0</v>
      </c>
    </row>
    <row r="87" spans="1:10" ht="31.2" hidden="1">
      <c r="A87" s="12" t="s">
        <v>0</v>
      </c>
      <c r="B87" s="12" t="s">
        <v>128</v>
      </c>
      <c r="C87" s="12" t="s">
        <v>2</v>
      </c>
      <c r="D87" s="12" t="s">
        <v>129</v>
      </c>
      <c r="E87" s="10" t="s">
        <v>130</v>
      </c>
      <c r="F87" s="41">
        <f t="shared" ref="F87" si="39">F88</f>
        <v>0</v>
      </c>
      <c r="G87" s="16"/>
      <c r="H87" s="56">
        <f>H88</f>
        <v>0</v>
      </c>
      <c r="I87" s="50"/>
      <c r="J87" s="62">
        <f>J88</f>
        <v>0</v>
      </c>
    </row>
    <row r="88" spans="1:10" ht="31.2" hidden="1">
      <c r="A88" s="14" t="s">
        <v>52</v>
      </c>
      <c r="B88" s="14" t="s">
        <v>131</v>
      </c>
      <c r="C88" s="14" t="s">
        <v>2</v>
      </c>
      <c r="D88" s="14" t="s">
        <v>129</v>
      </c>
      <c r="E88" s="11" t="s">
        <v>132</v>
      </c>
      <c r="F88" s="37"/>
      <c r="G88" s="16"/>
      <c r="H88" s="49"/>
      <c r="I88" s="50"/>
      <c r="J88" s="59"/>
    </row>
    <row r="89" spans="1:10" ht="15.6" hidden="1">
      <c r="A89" s="24" t="s">
        <v>0</v>
      </c>
      <c r="B89" s="24" t="s">
        <v>133</v>
      </c>
      <c r="C89" s="24" t="s">
        <v>2</v>
      </c>
      <c r="D89" s="24" t="s">
        <v>0</v>
      </c>
      <c r="E89" s="10" t="s">
        <v>137</v>
      </c>
      <c r="F89" s="41">
        <f t="shared" ref="F89:H89" si="40">F90+F91+F92</f>
        <v>0</v>
      </c>
      <c r="G89" s="9">
        <f t="shared" si="40"/>
        <v>0</v>
      </c>
      <c r="H89" s="56">
        <f t="shared" si="40"/>
        <v>0</v>
      </c>
      <c r="I89" s="57">
        <f t="shared" ref="I89:J89" si="41">I90+I91+I92</f>
        <v>0</v>
      </c>
      <c r="J89" s="62">
        <f t="shared" si="41"/>
        <v>0</v>
      </c>
    </row>
    <row r="90" spans="1:10" ht="31.2" hidden="1">
      <c r="A90" s="14" t="s">
        <v>34</v>
      </c>
      <c r="B90" s="14" t="s">
        <v>134</v>
      </c>
      <c r="C90" s="14" t="s">
        <v>2</v>
      </c>
      <c r="D90" s="14" t="s">
        <v>129</v>
      </c>
      <c r="E90" s="11" t="s">
        <v>135</v>
      </c>
      <c r="F90" s="37"/>
      <c r="G90" s="16"/>
      <c r="H90" s="49"/>
      <c r="I90" s="50"/>
      <c r="J90" s="59"/>
    </row>
    <row r="91" spans="1:10" ht="31.2" hidden="1">
      <c r="A91" s="14" t="s">
        <v>52</v>
      </c>
      <c r="B91" s="14" t="s">
        <v>134</v>
      </c>
      <c r="C91" s="14" t="s">
        <v>2</v>
      </c>
      <c r="D91" s="14" t="s">
        <v>139</v>
      </c>
      <c r="E91" s="11" t="s">
        <v>135</v>
      </c>
      <c r="F91" s="37"/>
      <c r="G91" s="16"/>
      <c r="H91" s="49">
        <f>F91+G91</f>
        <v>0</v>
      </c>
      <c r="I91" s="50"/>
      <c r="J91" s="59">
        <f>H91+I91</f>
        <v>0</v>
      </c>
    </row>
    <row r="92" spans="1:10" ht="31.2" hidden="1">
      <c r="A92" s="14" t="s">
        <v>26</v>
      </c>
      <c r="B92" s="14" t="s">
        <v>136</v>
      </c>
      <c r="C92" s="14" t="s">
        <v>2</v>
      </c>
      <c r="D92" s="14" t="s">
        <v>129</v>
      </c>
      <c r="E92" s="11" t="s">
        <v>135</v>
      </c>
      <c r="F92" s="37"/>
      <c r="G92" s="16"/>
      <c r="H92" s="49"/>
      <c r="I92" s="50"/>
      <c r="J92" s="59"/>
    </row>
    <row r="93" spans="1:10" ht="46.8">
      <c r="A93" s="12" t="s">
        <v>0</v>
      </c>
      <c r="B93" s="12" t="s">
        <v>75</v>
      </c>
      <c r="C93" s="12" t="s">
        <v>2</v>
      </c>
      <c r="D93" s="12" t="s">
        <v>139</v>
      </c>
      <c r="E93" s="10" t="s">
        <v>74</v>
      </c>
      <c r="F93" s="39">
        <f>F94+F95</f>
        <v>0</v>
      </c>
      <c r="G93" s="8">
        <f t="shared" ref="G93:H93" si="42">G94+G95</f>
        <v>-1.07569</v>
      </c>
      <c r="H93" s="53">
        <f t="shared" si="42"/>
        <v>-1.07569</v>
      </c>
      <c r="I93" s="54">
        <f t="shared" ref="I93:J93" si="43">I94+I95</f>
        <v>0</v>
      </c>
      <c r="J93" s="61">
        <f t="shared" si="43"/>
        <v>-1.07569</v>
      </c>
    </row>
    <row r="94" spans="1:10" ht="78" hidden="1">
      <c r="A94" s="14" t="s">
        <v>26</v>
      </c>
      <c r="B94" s="14" t="s">
        <v>125</v>
      </c>
      <c r="C94" s="14" t="s">
        <v>2</v>
      </c>
      <c r="D94" s="14" t="s">
        <v>139</v>
      </c>
      <c r="E94" s="11" t="s">
        <v>124</v>
      </c>
      <c r="F94" s="36"/>
      <c r="G94" s="16"/>
      <c r="H94" s="49">
        <f>F94+G94</f>
        <v>0</v>
      </c>
      <c r="I94" s="50"/>
      <c r="J94" s="59">
        <f>H94+I94</f>
        <v>0</v>
      </c>
    </row>
    <row r="95" spans="1:10" ht="46.8">
      <c r="A95" s="14" t="s">
        <v>26</v>
      </c>
      <c r="B95" s="14" t="s">
        <v>143</v>
      </c>
      <c r="C95" s="14" t="s">
        <v>2</v>
      </c>
      <c r="D95" s="14" t="s">
        <v>139</v>
      </c>
      <c r="E95" s="11" t="s">
        <v>74</v>
      </c>
      <c r="F95" s="36"/>
      <c r="G95" s="16">
        <v>-1.07569</v>
      </c>
      <c r="H95" s="49">
        <f>F95+G95</f>
        <v>-1.07569</v>
      </c>
      <c r="I95" s="50"/>
      <c r="J95" s="59">
        <f>H95+I95</f>
        <v>-1.07569</v>
      </c>
    </row>
    <row r="96" spans="1:10" ht="15.6">
      <c r="A96" s="24" t="s">
        <v>0</v>
      </c>
      <c r="B96" s="24" t="s">
        <v>87</v>
      </c>
      <c r="C96" s="24" t="s">
        <v>2</v>
      </c>
      <c r="D96" s="24" t="s">
        <v>0</v>
      </c>
      <c r="E96" s="10" t="s">
        <v>59</v>
      </c>
      <c r="F96" s="39" t="e">
        <f>F18+F48</f>
        <v>#REF!</v>
      </c>
      <c r="G96" s="8" t="e">
        <f>G18+G48</f>
        <v>#REF!</v>
      </c>
      <c r="H96" s="53" t="e">
        <f>H18+H48</f>
        <v>#REF!</v>
      </c>
      <c r="I96" s="54" t="e">
        <f>I18+I48</f>
        <v>#REF!</v>
      </c>
      <c r="J96" s="61">
        <f>J18+J48</f>
        <v>115701.08730999999</v>
      </c>
    </row>
    <row r="98" spans="5:5" ht="18">
      <c r="E98" s="45" t="s">
        <v>171</v>
      </c>
    </row>
  </sheetData>
  <mergeCells count="10">
    <mergeCell ref="A13:J13"/>
    <mergeCell ref="A14:J14"/>
    <mergeCell ref="C3:E3"/>
    <mergeCell ref="A16:D16"/>
    <mergeCell ref="E5:J5"/>
    <mergeCell ref="E6:J6"/>
    <mergeCell ref="E7:J7"/>
    <mergeCell ref="E9:J9"/>
    <mergeCell ref="E10:J10"/>
    <mergeCell ref="E11:J11"/>
  </mergeCells>
  <pageMargins left="0.98425196850393704" right="0.98425196850393704" top="0.98425196850393704" bottom="0.35433070866141736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 2021 год</vt:lpstr>
      <vt:lpstr>Лист2</vt:lpstr>
      <vt:lpstr>Лист3</vt:lpstr>
      <vt:lpstr>'Доходы 2021 год'!Заголовки_для_печати</vt:lpstr>
      <vt:lpstr>'Доходы 2021 год'!Область_печати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Администрация-ПК</cp:lastModifiedBy>
  <cp:lastPrinted>2021-05-20T05:22:35Z</cp:lastPrinted>
  <dcterms:created xsi:type="dcterms:W3CDTF">2014-10-29T11:00:31Z</dcterms:created>
  <dcterms:modified xsi:type="dcterms:W3CDTF">2021-06-07T08:18:02Z</dcterms:modified>
</cp:coreProperties>
</file>