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5192" windowHeight="10380"/>
  </bookViews>
  <sheets>
    <sheet name="Доходы 2021 год" sheetId="1" r:id="rId1"/>
    <sheet name="Лист2" sheetId="2" r:id="rId2"/>
    <sheet name="Лист3" sheetId="3" r:id="rId3"/>
  </sheets>
  <definedNames>
    <definedName name="_xlnm.Print_Titles" localSheetId="0">'Доходы 2021 год'!$16:$17</definedName>
    <definedName name="_xlnm.Print_Area" localSheetId="0">'Доходы 2021 год'!$A$1:$N$100</definedName>
  </definedNames>
  <calcPr calcId="124519"/>
</workbook>
</file>

<file path=xl/calcChain.xml><?xml version="1.0" encoding="utf-8"?>
<calcChain xmlns="http://schemas.openxmlformats.org/spreadsheetml/2006/main">
  <c r="M94" i="1"/>
  <c r="H96"/>
  <c r="J96" s="1"/>
  <c r="L96" s="1"/>
  <c r="N96" s="1"/>
  <c r="M85"/>
  <c r="N85"/>
  <c r="L85"/>
  <c r="H86"/>
  <c r="J86" s="1"/>
  <c r="L86" s="1"/>
  <c r="N86" s="1"/>
  <c r="M90"/>
  <c r="N88"/>
  <c r="M82"/>
  <c r="M81"/>
  <c r="M78"/>
  <c r="M76"/>
  <c r="M74"/>
  <c r="M72"/>
  <c r="M70"/>
  <c r="M68"/>
  <c r="M63"/>
  <c r="M62"/>
  <c r="M58"/>
  <c r="M56"/>
  <c r="M54"/>
  <c r="M51"/>
  <c r="M50" s="1"/>
  <c r="M43"/>
  <c r="M40"/>
  <c r="M37"/>
  <c r="M35"/>
  <c r="M32"/>
  <c r="M30"/>
  <c r="M28"/>
  <c r="M23"/>
  <c r="M21"/>
  <c r="M19"/>
  <c r="K94"/>
  <c r="K90"/>
  <c r="L88"/>
  <c r="K85"/>
  <c r="L84"/>
  <c r="N84" s="1"/>
  <c r="K82"/>
  <c r="K81" s="1"/>
  <c r="K78"/>
  <c r="L77"/>
  <c r="L76" s="1"/>
  <c r="K76"/>
  <c r="K74"/>
  <c r="K72"/>
  <c r="K70"/>
  <c r="K68"/>
  <c r="K63"/>
  <c r="K58"/>
  <c r="L57"/>
  <c r="L56" s="1"/>
  <c r="K56"/>
  <c r="K54"/>
  <c r="K51"/>
  <c r="K50" s="1"/>
  <c r="K43"/>
  <c r="K40"/>
  <c r="K37"/>
  <c r="K35"/>
  <c r="K32"/>
  <c r="K30"/>
  <c r="K28"/>
  <c r="K23"/>
  <c r="K21"/>
  <c r="K19"/>
  <c r="F43"/>
  <c r="G43"/>
  <c r="I43"/>
  <c r="F30"/>
  <c r="G30"/>
  <c r="I30"/>
  <c r="I94"/>
  <c r="I90"/>
  <c r="J88"/>
  <c r="I85"/>
  <c r="I82"/>
  <c r="I81" s="1"/>
  <c r="I78"/>
  <c r="I76"/>
  <c r="I74"/>
  <c r="I72"/>
  <c r="I70"/>
  <c r="I68"/>
  <c r="I63"/>
  <c r="I58"/>
  <c r="I56"/>
  <c r="I53" s="1"/>
  <c r="I54"/>
  <c r="I51"/>
  <c r="I50" s="1"/>
  <c r="I40"/>
  <c r="I37"/>
  <c r="I35"/>
  <c r="I32"/>
  <c r="I28"/>
  <c r="I23"/>
  <c r="I21"/>
  <c r="I19"/>
  <c r="H84"/>
  <c r="J84" s="1"/>
  <c r="H83"/>
  <c r="J83" s="1"/>
  <c r="L83" s="1"/>
  <c r="G82"/>
  <c r="G81" s="1"/>
  <c r="G56"/>
  <c r="H57"/>
  <c r="J57" s="1"/>
  <c r="J56" s="1"/>
  <c r="G78"/>
  <c r="H77"/>
  <c r="J77" s="1"/>
  <c r="J76" s="1"/>
  <c r="G76"/>
  <c r="H76"/>
  <c r="H80"/>
  <c r="J80" s="1"/>
  <c r="L80" s="1"/>
  <c r="N80" s="1"/>
  <c r="G58"/>
  <c r="F58"/>
  <c r="F82"/>
  <c r="F81" s="1"/>
  <c r="F51"/>
  <c r="M18" l="1"/>
  <c r="N83"/>
  <c r="N82" s="1"/>
  <c r="L82"/>
  <c r="K62"/>
  <c r="N57"/>
  <c r="N56" s="1"/>
  <c r="K53"/>
  <c r="M53"/>
  <c r="M49" s="1"/>
  <c r="M48" s="1"/>
  <c r="N77"/>
  <c r="N76" s="1"/>
  <c r="M98"/>
  <c r="K49"/>
  <c r="K48" s="1"/>
  <c r="K18"/>
  <c r="I62"/>
  <c r="J82"/>
  <c r="J81" s="1"/>
  <c r="H56"/>
  <c r="H82"/>
  <c r="H81" s="1"/>
  <c r="I49"/>
  <c r="I48" s="1"/>
  <c r="I18"/>
  <c r="F78"/>
  <c r="K98" l="1"/>
  <c r="I98"/>
  <c r="G19"/>
  <c r="H20"/>
  <c r="J20" s="1"/>
  <c r="G21"/>
  <c r="H22"/>
  <c r="G23"/>
  <c r="H24"/>
  <c r="J24" s="1"/>
  <c r="L24" s="1"/>
  <c r="N24" s="1"/>
  <c r="H25"/>
  <c r="J25" s="1"/>
  <c r="L25" s="1"/>
  <c r="H26"/>
  <c r="J26" s="1"/>
  <c r="L26" s="1"/>
  <c r="N26" s="1"/>
  <c r="H27"/>
  <c r="J27" s="1"/>
  <c r="L27" s="1"/>
  <c r="N27" s="1"/>
  <c r="G28"/>
  <c r="H29"/>
  <c r="H31"/>
  <c r="G32"/>
  <c r="H33"/>
  <c r="J33" s="1"/>
  <c r="L33" s="1"/>
  <c r="H34"/>
  <c r="J34" s="1"/>
  <c r="L34" s="1"/>
  <c r="N34" s="1"/>
  <c r="G35"/>
  <c r="H36"/>
  <c r="J36" s="1"/>
  <c r="G37"/>
  <c r="H38"/>
  <c r="J38" s="1"/>
  <c r="L38" s="1"/>
  <c r="H39"/>
  <c r="J39" s="1"/>
  <c r="L39" s="1"/>
  <c r="N39" s="1"/>
  <c r="G40"/>
  <c r="H41"/>
  <c r="J41" s="1"/>
  <c r="L41" s="1"/>
  <c r="H42"/>
  <c r="J42" s="1"/>
  <c r="L42" s="1"/>
  <c r="N42" s="1"/>
  <c r="H44"/>
  <c r="H45"/>
  <c r="J45" s="1"/>
  <c r="L45" s="1"/>
  <c r="N45" s="1"/>
  <c r="H46"/>
  <c r="J46" s="1"/>
  <c r="L46" s="1"/>
  <c r="N46" s="1"/>
  <c r="H47"/>
  <c r="J47" s="1"/>
  <c r="L47" s="1"/>
  <c r="N47" s="1"/>
  <c r="G51"/>
  <c r="G50" s="1"/>
  <c r="H52"/>
  <c r="G54"/>
  <c r="G53" s="1"/>
  <c r="H55"/>
  <c r="H59"/>
  <c r="J59" s="1"/>
  <c r="L59" s="1"/>
  <c r="H60"/>
  <c r="J60" s="1"/>
  <c r="L60" s="1"/>
  <c r="N60" s="1"/>
  <c r="H61"/>
  <c r="J61" s="1"/>
  <c r="L61" s="1"/>
  <c r="N61" s="1"/>
  <c r="G63"/>
  <c r="H64"/>
  <c r="J64" s="1"/>
  <c r="L64" s="1"/>
  <c r="H65"/>
  <c r="J65" s="1"/>
  <c r="L65" s="1"/>
  <c r="N65" s="1"/>
  <c r="H66"/>
  <c r="J66" s="1"/>
  <c r="L66" s="1"/>
  <c r="N66" s="1"/>
  <c r="H67"/>
  <c r="J67" s="1"/>
  <c r="L67" s="1"/>
  <c r="N67" s="1"/>
  <c r="G68"/>
  <c r="H69"/>
  <c r="G70"/>
  <c r="H71"/>
  <c r="G72"/>
  <c r="H73"/>
  <c r="G74"/>
  <c r="H75"/>
  <c r="H79"/>
  <c r="G85"/>
  <c r="H87"/>
  <c r="H88"/>
  <c r="G90"/>
  <c r="H92"/>
  <c r="G94"/>
  <c r="H95"/>
  <c r="J95" s="1"/>
  <c r="L95" s="1"/>
  <c r="L94" s="1"/>
  <c r="H97"/>
  <c r="J97" s="1"/>
  <c r="L97" s="1"/>
  <c r="N97" s="1"/>
  <c r="L63" l="1"/>
  <c r="N64"/>
  <c r="N63" s="1"/>
  <c r="L58"/>
  <c r="N59"/>
  <c r="N58" s="1"/>
  <c r="J44"/>
  <c r="L44" s="1"/>
  <c r="H43"/>
  <c r="L40"/>
  <c r="N41"/>
  <c r="N40" s="1"/>
  <c r="L32"/>
  <c r="N33"/>
  <c r="N32" s="1"/>
  <c r="J31"/>
  <c r="H30"/>
  <c r="J19"/>
  <c r="L20"/>
  <c r="N95"/>
  <c r="N94" s="1"/>
  <c r="L37"/>
  <c r="N38"/>
  <c r="N37" s="1"/>
  <c r="J35"/>
  <c r="L36"/>
  <c r="L23"/>
  <c r="N25"/>
  <c r="N23" s="1"/>
  <c r="J43"/>
  <c r="J37"/>
  <c r="H78"/>
  <c r="J79"/>
  <c r="H54"/>
  <c r="H53" s="1"/>
  <c r="J55"/>
  <c r="H51"/>
  <c r="H50" s="1"/>
  <c r="J52"/>
  <c r="H28"/>
  <c r="J29"/>
  <c r="H74"/>
  <c r="J75"/>
  <c r="H72"/>
  <c r="J73"/>
  <c r="H70"/>
  <c r="J71"/>
  <c r="H68"/>
  <c r="J69"/>
  <c r="H21"/>
  <c r="J22"/>
  <c r="J63"/>
  <c r="J58"/>
  <c r="J94"/>
  <c r="G62"/>
  <c r="J32"/>
  <c r="J23"/>
  <c r="H85"/>
  <c r="J87"/>
  <c r="H90"/>
  <c r="J92"/>
  <c r="J40"/>
  <c r="H58"/>
  <c r="H94"/>
  <c r="G18"/>
  <c r="H32"/>
  <c r="H23"/>
  <c r="H40"/>
  <c r="H37"/>
  <c r="H35"/>
  <c r="H19"/>
  <c r="H63"/>
  <c r="H62" s="1"/>
  <c r="N36" l="1"/>
  <c r="N35" s="1"/>
  <c r="L35"/>
  <c r="N20"/>
  <c r="N19" s="1"/>
  <c r="L19"/>
  <c r="J21"/>
  <c r="L22"/>
  <c r="J68"/>
  <c r="L69"/>
  <c r="J70"/>
  <c r="L71"/>
  <c r="J72"/>
  <c r="L73"/>
  <c r="J74"/>
  <c r="L75"/>
  <c r="J28"/>
  <c r="L29"/>
  <c r="J51"/>
  <c r="J50" s="1"/>
  <c r="L52"/>
  <c r="J54"/>
  <c r="L55"/>
  <c r="J78"/>
  <c r="L79"/>
  <c r="J30"/>
  <c r="L31"/>
  <c r="L43"/>
  <c r="N44"/>
  <c r="N43" s="1"/>
  <c r="J90"/>
  <c r="L92"/>
  <c r="J85"/>
  <c r="L87"/>
  <c r="J53"/>
  <c r="H49"/>
  <c r="H48" s="1"/>
  <c r="J18"/>
  <c r="J62"/>
  <c r="J49" s="1"/>
  <c r="J48" s="1"/>
  <c r="G49"/>
  <c r="G48" s="1"/>
  <c r="G98" s="1"/>
  <c r="H18"/>
  <c r="F94"/>
  <c r="F50"/>
  <c r="F90"/>
  <c r="F88"/>
  <c r="F85"/>
  <c r="F76"/>
  <c r="F74"/>
  <c r="F72"/>
  <c r="F70"/>
  <c r="F68"/>
  <c r="F63"/>
  <c r="F56"/>
  <c r="F54"/>
  <c r="F40"/>
  <c r="F37"/>
  <c r="F35"/>
  <c r="F32"/>
  <c r="F28"/>
  <c r="F23"/>
  <c r="F21"/>
  <c r="F19"/>
  <c r="L81" l="1"/>
  <c r="N87"/>
  <c r="N81" s="1"/>
  <c r="L90"/>
  <c r="N92"/>
  <c r="N90" s="1"/>
  <c r="L30"/>
  <c r="N31"/>
  <c r="N30" s="1"/>
  <c r="N79"/>
  <c r="N78" s="1"/>
  <c r="L78"/>
  <c r="L54"/>
  <c r="L53" s="1"/>
  <c r="N55"/>
  <c r="N54" s="1"/>
  <c r="N53" s="1"/>
  <c r="L51"/>
  <c r="L50" s="1"/>
  <c r="N52"/>
  <c r="N51" s="1"/>
  <c r="N50" s="1"/>
  <c r="L28"/>
  <c r="N29"/>
  <c r="N28" s="1"/>
  <c r="N75"/>
  <c r="N74" s="1"/>
  <c r="L74"/>
  <c r="L72"/>
  <c r="N73"/>
  <c r="N72" s="1"/>
  <c r="L70"/>
  <c r="N71"/>
  <c r="N70" s="1"/>
  <c r="L68"/>
  <c r="N69"/>
  <c r="N68" s="1"/>
  <c r="N62" s="1"/>
  <c r="L21"/>
  <c r="N22"/>
  <c r="N21" s="1"/>
  <c r="N18" s="1"/>
  <c r="L18"/>
  <c r="F53"/>
  <c r="F62"/>
  <c r="J98"/>
  <c r="H98"/>
  <c r="F18"/>
  <c r="N49" l="1"/>
  <c r="N48" s="1"/>
  <c r="N98" s="1"/>
  <c r="L62"/>
  <c r="L49" s="1"/>
  <c r="L48" s="1"/>
  <c r="L98" s="1"/>
  <c r="F49"/>
  <c r="F48" s="1"/>
  <c r="F98" s="1"/>
</calcChain>
</file>

<file path=xl/sharedStrings.xml><?xml version="1.0" encoding="utf-8"?>
<sst xmlns="http://schemas.openxmlformats.org/spreadsheetml/2006/main" count="433" uniqueCount="176">
  <si>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</si>
  <si>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</si>
  <si>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</si>
  <si>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</si>
  <si>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</si>
  <si>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</si>
  <si>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</si>
  <si>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</si>
  <si>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</si>
  <si>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</si>
  <si>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</si>
  <si>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</si>
  <si>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</si>
  <si>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</si>
  <si>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</si>
  <si>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</si>
  <si>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</si>
  <si>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</si>
  <si>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</si>
  <si>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</si>
  <si>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</si>
  <si>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</si>
  <si>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</si>
  <si>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</si>
  <si>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</si>
  <si>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</si>
  <si>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</si>
  <si>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</si>
  <si>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</si>
  <si>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</si>
  <si>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</si>
  <si>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</si>
  <si>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</si>
  <si>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</si>
  <si>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</si>
  <si>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</si>
  <si>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</si>
  <si>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</si>
  <si>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</si>
  <si>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</si>
  <si>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</si>
  <si>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</si>
  <si>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</si>
  <si>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</si>
  <si>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</si>
  <si>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</si>
  <si>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</si>
  <si>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</si>
  <si>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</si>
  <si>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</si>
  <si>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</si>
  <si>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</si>
  <si>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</si>
  <si>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</si>
  <si>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</si>
  <si>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</si>
  <si>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</si>
  <si>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</si>
  <si>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</si>
  <si>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</si>
  <si>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</si>
  <si>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</si>
  <si>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</si>
  <si>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</si>
  <si>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</si>
  <si>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</si>
  <si>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</si>
  <si>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</si>
  <si>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</si>
  <si>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</si>
  <si>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</si>
  <si>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</si>
  <si>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НАЛОГОВЫЕ И НЕНАЛОГОВЫЕ ДОХОДЫ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</si>
  <si>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</si>
  <si>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</si>
  <si>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</si>
  <si>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</si>
  <si>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</si>
  <si>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</si>
  <si>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</si>
  <si>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</si>
  <si>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</si>
  <si>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</si>
  <si>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</si>
  <si>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Приложение № 1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</si>
  <si>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</si>
  <si>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</si>
  <si>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</si>
  <si>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</si>
  <si>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</si>
  <si>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</si>
  <si>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</si>
  <si>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</si>
  <si>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</si>
  <si>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</si>
  <si>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</si>
  <si>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</si>
  <si>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</si>
  <si>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</si>
  <si>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</si>
  <si>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</si>
  <si>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</si>
  <si>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</si>
  <si>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</si>
  <si>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</si>
  <si>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</si>
  <si>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</si>
  <si>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</si>
  <si>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</si>
  <si>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</si>
  <si>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</si>
  <si>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</si>
  <si>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</si>
  <si>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</si>
  <si>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</si>
  <si>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</si>
  <si>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</si>
  <si>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</si>
  <si>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</si>
  <si>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</si>
  <si>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</si>
  <si>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</si>
  <si>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</si>
  <si>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</si>
  <si>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</si>
  <si>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</si>
  <si>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</si>
  <si>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</si>
  <si>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</si>
  <si>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</si>
  <si>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</si>
  <si>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</si>
  <si>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</si>
  <si>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</si>
  <si>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</si>
  <si>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</si>
  <si>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</si>
  <si>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</si>
  <si>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410</t>
  </si>
  <si>
    <t>150</t>
  </si>
  <si>
    <t>Приложение № 6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</si>
  <si>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</si>
  <si>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</si>
  <si>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</si>
  <si>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</si>
  <si>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1160106301</t>
  </si>
  <si>
    <t>1160107301</t>
  </si>
  <si>
    <t>1160117301</t>
  </si>
  <si>
    <t>1160120301</t>
  </si>
  <si>
    <t>2022551100</t>
  </si>
  <si>
    <t>Субсидии бюджетам на проведение комплексных кадастровых работ</t>
  </si>
  <si>
    <t>2022551105</t>
  </si>
  <si>
    <t>2023546900</t>
  </si>
  <si>
    <t>2023546905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</si>
  <si>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</si>
  <si>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</si>
  <si>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</si>
  <si>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</si>
  <si>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</si>
  <si>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</si>
  <si>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поступления налоговых и неналоговых доходов общей суммой и по статьям классификации доходов бюджетов , а также объемы безвозмездных поступлений по подстатьям классификации доходов бюджетов на 2021 год</t>
  </si>
  <si>
    <t>Субсидии бюджетам муниципальных районов на проведение комплексных кадастровых работ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</si>
  <si>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</si>
  <si>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</si>
  <si>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</si>
  <si>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</si>
  <si>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</si>
  <si>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</si>
  <si>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Поправка февраля</t>
  </si>
  <si>
    <t>от 21.12.2020 № 53/385</t>
  </si>
  <si>
    <t>____________</t>
  </si>
  <si>
    <t>Поправка 8 июня</t>
  </si>
  <si>
    <t>Поправка 25 июня</t>
  </si>
  <si>
    <t>Поправка 9 сентября</t>
  </si>
  <si>
    <t>Приложение № 2</t>
  </si>
  <si>
    <t xml:space="preserve">от 09.09.2021 № 60/439     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</si>
</sst>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000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left" wrapText="1"/>
    </xf>
    <xf numFmtId="0" fontId="1" fillId="2" borderId="0" xfId="0" applyNumberFormat="1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Alignment="1"/>
    <xf numFmtId="165" fontId="7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1" fillId="0" borderId="1" xfId="0" applyNumberFormat="1" applyFont="1" applyBorder="1"/>
    <xf numFmtId="165" fontId="4" fillId="0" borderId="1" xfId="0" applyNumberFormat="1" applyFont="1" applyBorder="1"/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7" fillId="0" borderId="1" xfId="0" applyNumberFormat="1" applyFont="1" applyBorder="1"/>
    <xf numFmtId="165" fontId="6" fillId="0" borderId="1" xfId="0" applyNumberFormat="1" applyFont="1" applyBorder="1"/>
    <xf numFmtId="0" fontId="0" fillId="0" borderId="0" xfId="0" applyAlignment="1"/>
    <xf numFmtId="166" fontId="7" fillId="2" borderId="1" xfId="0" applyNumberFormat="1" applyFont="1" applyFill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0" fontId="0" fillId="0" borderId="0" xfId="0" applyAlignment="1"/>
    <xf numFmtId="49" fontId="5" fillId="0" borderId="0" xfId="0" applyNumberFormat="1" applyFont="1" applyAlignment="1">
      <alignment horizontal="right"/>
    </xf>
    <xf numFmtId="49" fontId="5" fillId="2" borderId="0" xfId="0" applyNumberFormat="1" applyFont="1" applyFill="1" applyAlignment="1">
      <alignment horizontal="right"/>
    </xf>
    <xf numFmtId="0" fontId="0" fillId="2" borderId="0" xfId="0" applyFill="1" applyAlignment="1"/>
    <xf numFmtId="49" fontId="5" fillId="2" borderId="0" xfId="0" applyNumberFormat="1" applyFont="1" applyFill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166" fontId="1" fillId="0" borderId="1" xfId="0" applyNumberFormat="1" applyFont="1" applyBorder="1"/>
    <xf numFmtId="166" fontId="7" fillId="3" borderId="1" xfId="0" applyNumberFormat="1" applyFont="1" applyFill="1" applyBorder="1" applyAlignment="1">
      <alignment horizontal="right"/>
    </xf>
    <xf numFmtId="166" fontId="7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0"/>
  <sheetViews>
    <sheetView tabSelected="1" view="pageBreakPreview" topLeftCell="A5" zoomScale="90" zoomScaleNormal="90" zoomScaleSheetLayoutView="90" workbookViewId="0">
      <selection activeCell="E10" sqref="E10"/>
    </sheetView>
  </sheetViews>
  <sheetFormatPr defaultRowHeight="14.4"/>
  <cols>
    <col min="1" max="1" width="5.109375" style="1" customWidth="1"/>
    <col min="2" max="2" width="12.44140625" style="1" customWidth="1"/>
    <col min="3" max="3" width="6.109375" style="1" customWidth="1"/>
    <col min="4" max="4" width="4.6640625" style="1" customWidth="1"/>
    <col min="5" max="5" width="55.44140625" style="1" customWidth="1"/>
    <col min="6" max="6" width="16" hidden="1" customWidth="1"/>
    <col min="7" max="7" width="12.44140625" hidden="1" customWidth="1"/>
    <col min="8" max="8" width="16.109375" hidden="1" customWidth="1"/>
    <col min="9" max="9" width="14.109375" hidden="1" customWidth="1"/>
    <col min="10" max="10" width="16.33203125" hidden="1" customWidth="1"/>
    <col min="11" max="11" width="13.6640625" hidden="1" customWidth="1"/>
    <col min="12" max="12" width="16.33203125" hidden="1" customWidth="1"/>
    <col min="13" max="13" width="13.6640625" hidden="1" customWidth="1"/>
    <col min="14" max="14" width="16.33203125" customWidth="1"/>
  </cols>
  <sheetData>
    <row r="1" spans="1:14" ht="18.75" hidden="1" customHeight="1">
      <c r="C1" s="3"/>
      <c r="D1" s="3"/>
      <c r="E1" s="17" t="s">
        <v>84</v>
      </c>
    </row>
    <row r="2" spans="1:14" ht="18.75" hidden="1" customHeight="1">
      <c r="C2" s="3"/>
      <c r="D2" s="3"/>
      <c r="E2" s="17" t="s">
        <v>76</v>
      </c>
    </row>
    <row r="3" spans="1:14" ht="18" hidden="1">
      <c r="C3" s="69" t="s">
        <v>85</v>
      </c>
      <c r="D3" s="69"/>
      <c r="E3" s="69"/>
    </row>
    <row r="4" spans="1:14" ht="18" hidden="1">
      <c r="C4" s="3"/>
      <c r="D4" s="3"/>
      <c r="E4" s="2"/>
    </row>
    <row r="5" spans="1:14" ht="18">
      <c r="C5" s="3"/>
      <c r="D5" s="3"/>
      <c r="F5" s="63"/>
      <c r="G5" s="62"/>
      <c r="H5" s="62"/>
      <c r="I5" s="59"/>
      <c r="J5" s="59"/>
      <c r="K5" s="59"/>
      <c r="L5" s="59"/>
      <c r="N5" s="61" t="s">
        <v>174</v>
      </c>
    </row>
    <row r="6" spans="1:14" ht="18">
      <c r="C6" s="3"/>
      <c r="D6" s="3"/>
      <c r="F6" s="64"/>
      <c r="G6" s="59"/>
      <c r="H6" s="59"/>
      <c r="I6" s="59"/>
      <c r="J6" s="59"/>
      <c r="K6" s="59"/>
      <c r="L6" s="59"/>
      <c r="N6" s="60" t="s">
        <v>76</v>
      </c>
    </row>
    <row r="7" spans="1:14" ht="18">
      <c r="C7" s="3"/>
      <c r="D7" s="3"/>
      <c r="F7" s="64"/>
      <c r="G7" s="59"/>
      <c r="H7" s="59"/>
      <c r="I7" s="59"/>
      <c r="J7" s="59"/>
      <c r="K7" s="59"/>
      <c r="L7" s="59"/>
      <c r="N7" s="65" t="s">
        <v>175</v>
      </c>
    </row>
    <row r="8" spans="1:14" ht="18">
      <c r="C8" s="3"/>
      <c r="D8" s="3"/>
      <c r="F8" s="60"/>
      <c r="G8" s="59"/>
      <c r="H8" s="59"/>
      <c r="I8" s="59"/>
      <c r="J8" s="59"/>
      <c r="K8" s="59"/>
      <c r="L8" s="59"/>
      <c r="M8" s="59"/>
      <c r="N8" s="60"/>
    </row>
    <row r="9" spans="1:14" ht="18">
      <c r="C9" s="3"/>
      <c r="D9" s="3"/>
      <c r="F9" s="63"/>
      <c r="G9" s="62"/>
      <c r="H9" s="62"/>
      <c r="I9" s="59"/>
      <c r="J9" s="59"/>
      <c r="K9" s="59"/>
      <c r="L9" s="59"/>
      <c r="N9" s="61" t="s">
        <v>140</v>
      </c>
    </row>
    <row r="10" spans="1:14" ht="18">
      <c r="C10" s="3"/>
      <c r="D10" s="3"/>
      <c r="F10" s="64"/>
      <c r="G10" s="59"/>
      <c r="H10" s="59"/>
      <c r="I10" s="59"/>
      <c r="J10" s="59"/>
      <c r="K10" s="59"/>
      <c r="L10" s="59"/>
      <c r="N10" s="60" t="s">
        <v>76</v>
      </c>
    </row>
    <row r="11" spans="1:14" ht="18">
      <c r="C11" s="3"/>
      <c r="D11" s="3"/>
      <c r="F11" s="64"/>
      <c r="G11" s="59"/>
      <c r="H11" s="59"/>
      <c r="I11" s="59"/>
      <c r="J11" s="59"/>
      <c r="K11" s="59"/>
      <c r="L11" s="59"/>
      <c r="N11" s="60" t="s">
        <v>169</v>
      </c>
    </row>
    <row r="12" spans="1:14" ht="19.5" customHeight="1">
      <c r="E12" s="18"/>
    </row>
    <row r="13" spans="1:14" ht="17.399999999999999">
      <c r="A13" s="73" t="s">
        <v>86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14" ht="72" customHeight="1">
      <c r="A14" s="74" t="s">
        <v>160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21.75" customHeight="1">
      <c r="A15" s="19"/>
      <c r="B15" s="19"/>
      <c r="C15" s="19"/>
      <c r="D15" s="19"/>
      <c r="E15" s="19"/>
      <c r="F15" s="20"/>
      <c r="G15" s="20"/>
      <c r="H15" s="20"/>
      <c r="I15" s="44"/>
      <c r="J15" s="44"/>
      <c r="K15" s="56"/>
      <c r="L15" s="56"/>
      <c r="M15" s="59"/>
      <c r="N15" s="59"/>
    </row>
    <row r="16" spans="1:14" ht="36">
      <c r="A16" s="70" t="s">
        <v>60</v>
      </c>
      <c r="B16" s="71"/>
      <c r="C16" s="71"/>
      <c r="D16" s="72"/>
      <c r="E16" s="40" t="s">
        <v>61</v>
      </c>
      <c r="F16" s="41" t="s">
        <v>65</v>
      </c>
      <c r="G16" s="42" t="s">
        <v>168</v>
      </c>
      <c r="H16" s="41" t="s">
        <v>65</v>
      </c>
      <c r="I16" s="42" t="s">
        <v>171</v>
      </c>
      <c r="J16" s="41" t="s">
        <v>65</v>
      </c>
      <c r="K16" s="42" t="s">
        <v>172</v>
      </c>
      <c r="L16" s="41" t="s">
        <v>65</v>
      </c>
      <c r="M16" s="42" t="s">
        <v>173</v>
      </c>
      <c r="N16" s="41" t="s">
        <v>65</v>
      </c>
    </row>
    <row r="17" spans="1:14" ht="15.6">
      <c r="A17" s="21" t="s">
        <v>66</v>
      </c>
      <c r="B17" s="21" t="s">
        <v>67</v>
      </c>
      <c r="C17" s="21" t="s">
        <v>68</v>
      </c>
      <c r="D17" s="21" t="s">
        <v>69</v>
      </c>
      <c r="E17" s="22" t="s">
        <v>70</v>
      </c>
      <c r="F17" s="23"/>
      <c r="G17" s="4"/>
      <c r="H17" s="4"/>
      <c r="I17" s="4"/>
      <c r="J17" s="4"/>
      <c r="K17" s="4"/>
      <c r="L17" s="4"/>
      <c r="M17" s="4"/>
      <c r="N17" s="4"/>
    </row>
    <row r="18" spans="1:14" ht="15.6">
      <c r="A18" s="24" t="s">
        <v>0</v>
      </c>
      <c r="B18" s="24" t="s">
        <v>1</v>
      </c>
      <c r="C18" s="24" t="s">
        <v>2</v>
      </c>
      <c r="D18" s="24" t="s">
        <v>0</v>
      </c>
      <c r="E18" s="10" t="s">
        <v>72</v>
      </c>
      <c r="F18" s="33">
        <f t="shared" ref="F18:L18" si="0">F19+F21+F23+F28+F30+F32+F35+F37+F40+F43</f>
        <v>29179.200000000001</v>
      </c>
      <c r="G18" s="5">
        <f t="shared" si="0"/>
        <v>14.115</v>
      </c>
      <c r="H18" s="45">
        <f t="shared" si="0"/>
        <v>29193.314999999999</v>
      </c>
      <c r="I18" s="46">
        <f t="shared" si="0"/>
        <v>82.488</v>
      </c>
      <c r="J18" s="33">
        <f t="shared" si="0"/>
        <v>29275.803</v>
      </c>
      <c r="K18" s="5">
        <f t="shared" si="0"/>
        <v>0</v>
      </c>
      <c r="L18" s="33">
        <f t="shared" si="0"/>
        <v>29275.803</v>
      </c>
      <c r="M18" s="5">
        <f t="shared" ref="M18:N18" si="1">M19+M21+M23+M28+M30+M32+M35+M37+M40+M43</f>
        <v>762.76167999999996</v>
      </c>
      <c r="N18" s="57">
        <f t="shared" si="1"/>
        <v>30038.564680000003</v>
      </c>
    </row>
    <row r="19" spans="1:14" ht="15.6">
      <c r="A19" s="24" t="s">
        <v>0</v>
      </c>
      <c r="B19" s="24" t="s">
        <v>3</v>
      </c>
      <c r="C19" s="24" t="s">
        <v>2</v>
      </c>
      <c r="D19" s="24" t="s">
        <v>0</v>
      </c>
      <c r="E19" s="10" t="s">
        <v>4</v>
      </c>
      <c r="F19" s="33">
        <f t="shared" ref="F19:N19" si="2">F20</f>
        <v>9347.2000000000007</v>
      </c>
      <c r="G19" s="5">
        <f t="shared" si="2"/>
        <v>0</v>
      </c>
      <c r="H19" s="45">
        <f t="shared" si="2"/>
        <v>9347.2000000000007</v>
      </c>
      <c r="I19" s="46">
        <f t="shared" si="2"/>
        <v>0</v>
      </c>
      <c r="J19" s="33">
        <f t="shared" si="2"/>
        <v>9347.2000000000007</v>
      </c>
      <c r="K19" s="5">
        <f t="shared" si="2"/>
        <v>0</v>
      </c>
      <c r="L19" s="33">
        <f t="shared" si="2"/>
        <v>9347.2000000000007</v>
      </c>
      <c r="M19" s="5">
        <f t="shared" si="2"/>
        <v>0</v>
      </c>
      <c r="N19" s="57">
        <f t="shared" si="2"/>
        <v>9347.2000000000007</v>
      </c>
    </row>
    <row r="20" spans="1:14" ht="15.6">
      <c r="A20" s="25" t="s">
        <v>0</v>
      </c>
      <c r="B20" s="25" t="s">
        <v>5</v>
      </c>
      <c r="C20" s="25" t="s">
        <v>2</v>
      </c>
      <c r="D20" s="25" t="s">
        <v>7</v>
      </c>
      <c r="E20" s="11" t="s">
        <v>6</v>
      </c>
      <c r="F20" s="34">
        <v>9347.2000000000007</v>
      </c>
      <c r="G20" s="16"/>
      <c r="H20" s="47">
        <f>F20+G20</f>
        <v>9347.2000000000007</v>
      </c>
      <c r="I20" s="48"/>
      <c r="J20" s="35">
        <f>H20+I20</f>
        <v>9347.2000000000007</v>
      </c>
      <c r="K20" s="16"/>
      <c r="L20" s="35">
        <f>J20+K20</f>
        <v>9347.2000000000007</v>
      </c>
      <c r="M20" s="16"/>
      <c r="N20" s="66">
        <f>L20+M20</f>
        <v>9347.2000000000007</v>
      </c>
    </row>
    <row r="21" spans="1:14" ht="46.8">
      <c r="A21" s="24" t="s">
        <v>0</v>
      </c>
      <c r="B21" s="24" t="s">
        <v>8</v>
      </c>
      <c r="C21" s="24" t="s">
        <v>2</v>
      </c>
      <c r="D21" s="24" t="s">
        <v>0</v>
      </c>
      <c r="E21" s="10" t="s">
        <v>9</v>
      </c>
      <c r="F21" s="33">
        <f t="shared" ref="F21:N21" si="3">F22</f>
        <v>3381.5</v>
      </c>
      <c r="G21" s="5">
        <f t="shared" si="3"/>
        <v>0</v>
      </c>
      <c r="H21" s="45">
        <f t="shared" si="3"/>
        <v>3381.5</v>
      </c>
      <c r="I21" s="46">
        <f t="shared" si="3"/>
        <v>0</v>
      </c>
      <c r="J21" s="33">
        <f t="shared" si="3"/>
        <v>3381.5</v>
      </c>
      <c r="K21" s="5">
        <f t="shared" si="3"/>
        <v>0</v>
      </c>
      <c r="L21" s="33">
        <f t="shared" si="3"/>
        <v>3381.5</v>
      </c>
      <c r="M21" s="5">
        <f t="shared" si="3"/>
        <v>0</v>
      </c>
      <c r="N21" s="57">
        <f t="shared" si="3"/>
        <v>3381.5</v>
      </c>
    </row>
    <row r="22" spans="1:14" ht="31.2">
      <c r="A22" s="25" t="s">
        <v>0</v>
      </c>
      <c r="B22" s="25" t="s">
        <v>10</v>
      </c>
      <c r="C22" s="25" t="s">
        <v>2</v>
      </c>
      <c r="D22" s="25" t="s">
        <v>7</v>
      </c>
      <c r="E22" s="11" t="s">
        <v>11</v>
      </c>
      <c r="F22" s="34">
        <v>3381.5</v>
      </c>
      <c r="G22" s="16"/>
      <c r="H22" s="47">
        <f>F22+G22</f>
        <v>3381.5</v>
      </c>
      <c r="I22" s="48"/>
      <c r="J22" s="35">
        <f>H22+I22</f>
        <v>3381.5</v>
      </c>
      <c r="K22" s="16"/>
      <c r="L22" s="35">
        <f>J22+K22</f>
        <v>3381.5</v>
      </c>
      <c r="M22" s="16"/>
      <c r="N22" s="66">
        <f>L22+M22</f>
        <v>3381.5</v>
      </c>
    </row>
    <row r="23" spans="1:14" ht="15.6">
      <c r="A23" s="24" t="s">
        <v>0</v>
      </c>
      <c r="B23" s="24" t="s">
        <v>12</v>
      </c>
      <c r="C23" s="24" t="s">
        <v>2</v>
      </c>
      <c r="D23" s="24" t="s">
        <v>0</v>
      </c>
      <c r="E23" s="10" t="s">
        <v>13</v>
      </c>
      <c r="F23" s="33">
        <f t="shared" ref="F23:H23" si="4">F24+F25+F26+F27</f>
        <v>10480.300000000001</v>
      </c>
      <c r="G23" s="5">
        <f t="shared" si="4"/>
        <v>0</v>
      </c>
      <c r="H23" s="45">
        <f t="shared" si="4"/>
        <v>10480.300000000001</v>
      </c>
      <c r="I23" s="46">
        <f t="shared" ref="I23:J23" si="5">I24+I25+I26+I27</f>
        <v>0</v>
      </c>
      <c r="J23" s="33">
        <f t="shared" si="5"/>
        <v>10480.300000000001</v>
      </c>
      <c r="K23" s="5">
        <f t="shared" ref="K23:L23" si="6">K24+K25+K26+K27</f>
        <v>0</v>
      </c>
      <c r="L23" s="33">
        <f t="shared" si="6"/>
        <v>10480.300000000001</v>
      </c>
      <c r="M23" s="5">
        <f t="shared" ref="M23:N23" si="7">M24+M25+M26+M27</f>
        <v>762.76167999999996</v>
      </c>
      <c r="N23" s="57">
        <f t="shared" si="7"/>
        <v>11243.061680000001</v>
      </c>
    </row>
    <row r="24" spans="1:14" ht="31.2">
      <c r="A24" s="25" t="s">
        <v>0</v>
      </c>
      <c r="B24" s="25" t="s">
        <v>14</v>
      </c>
      <c r="C24" s="25" t="s">
        <v>2</v>
      </c>
      <c r="D24" s="25" t="s">
        <v>7</v>
      </c>
      <c r="E24" s="11" t="s">
        <v>15</v>
      </c>
      <c r="F24" s="35">
        <v>9490.1</v>
      </c>
      <c r="G24" s="16"/>
      <c r="H24" s="47">
        <f>F24+G24</f>
        <v>9490.1</v>
      </c>
      <c r="I24" s="48"/>
      <c r="J24" s="35">
        <f>H24+I24</f>
        <v>9490.1</v>
      </c>
      <c r="K24" s="16"/>
      <c r="L24" s="35">
        <f>J24+K24</f>
        <v>9490.1</v>
      </c>
      <c r="M24" s="16">
        <v>762.76167999999996</v>
      </c>
      <c r="N24" s="66">
        <f>L24+M24</f>
        <v>10252.86168</v>
      </c>
    </row>
    <row r="25" spans="1:14" ht="31.2">
      <c r="A25" s="25" t="s">
        <v>0</v>
      </c>
      <c r="B25" s="25" t="s">
        <v>77</v>
      </c>
      <c r="C25" s="25" t="s">
        <v>2</v>
      </c>
      <c r="D25" s="25" t="s">
        <v>7</v>
      </c>
      <c r="E25" s="11" t="s">
        <v>16</v>
      </c>
      <c r="F25" s="35">
        <v>357</v>
      </c>
      <c r="G25" s="16"/>
      <c r="H25" s="47">
        <f t="shared" ref="H25:H27" si="8">F25+G25</f>
        <v>357</v>
      </c>
      <c r="I25" s="48"/>
      <c r="J25" s="35">
        <f t="shared" ref="J25:J27" si="9">H25+I25</f>
        <v>357</v>
      </c>
      <c r="K25" s="16"/>
      <c r="L25" s="35">
        <f t="shared" ref="L25:L27" si="10">J25+K25</f>
        <v>357</v>
      </c>
      <c r="M25" s="16"/>
      <c r="N25" s="66">
        <f t="shared" ref="N25:N27" si="11">L25+M25</f>
        <v>357</v>
      </c>
    </row>
    <row r="26" spans="1:14" ht="15.6">
      <c r="A26" s="25" t="s">
        <v>0</v>
      </c>
      <c r="B26" s="25" t="s">
        <v>78</v>
      </c>
      <c r="C26" s="25" t="s">
        <v>2</v>
      </c>
      <c r="D26" s="25" t="s">
        <v>7</v>
      </c>
      <c r="E26" s="11" t="s">
        <v>17</v>
      </c>
      <c r="F26" s="35">
        <v>23</v>
      </c>
      <c r="G26" s="16"/>
      <c r="H26" s="47">
        <f t="shared" si="8"/>
        <v>23</v>
      </c>
      <c r="I26" s="48"/>
      <c r="J26" s="35">
        <f t="shared" si="9"/>
        <v>23</v>
      </c>
      <c r="K26" s="16"/>
      <c r="L26" s="35">
        <f t="shared" si="10"/>
        <v>23</v>
      </c>
      <c r="M26" s="16"/>
      <c r="N26" s="66">
        <f t="shared" si="11"/>
        <v>23</v>
      </c>
    </row>
    <row r="27" spans="1:14" ht="31.2">
      <c r="A27" s="25" t="s">
        <v>0</v>
      </c>
      <c r="B27" s="25" t="s">
        <v>79</v>
      </c>
      <c r="C27" s="25" t="s">
        <v>2</v>
      </c>
      <c r="D27" s="25" t="s">
        <v>7</v>
      </c>
      <c r="E27" s="11" t="s">
        <v>63</v>
      </c>
      <c r="F27" s="35">
        <v>610.20000000000005</v>
      </c>
      <c r="G27" s="16"/>
      <c r="H27" s="47">
        <f t="shared" si="8"/>
        <v>610.20000000000005</v>
      </c>
      <c r="I27" s="48"/>
      <c r="J27" s="35">
        <f t="shared" si="9"/>
        <v>610.20000000000005</v>
      </c>
      <c r="K27" s="16"/>
      <c r="L27" s="35">
        <f t="shared" si="10"/>
        <v>610.20000000000005</v>
      </c>
      <c r="M27" s="16"/>
      <c r="N27" s="66">
        <f t="shared" si="11"/>
        <v>610.20000000000005</v>
      </c>
    </row>
    <row r="28" spans="1:14" ht="15.6">
      <c r="A28" s="24" t="s">
        <v>0</v>
      </c>
      <c r="B28" s="24" t="s">
        <v>18</v>
      </c>
      <c r="C28" s="24" t="s">
        <v>2</v>
      </c>
      <c r="D28" s="24" t="s">
        <v>0</v>
      </c>
      <c r="E28" s="10" t="s">
        <v>19</v>
      </c>
      <c r="F28" s="33">
        <f t="shared" ref="F28:N28" si="12">F29</f>
        <v>609.4</v>
      </c>
      <c r="G28" s="5">
        <f t="shared" si="12"/>
        <v>0</v>
      </c>
      <c r="H28" s="45">
        <f t="shared" si="12"/>
        <v>609.4</v>
      </c>
      <c r="I28" s="46">
        <f t="shared" si="12"/>
        <v>0</v>
      </c>
      <c r="J28" s="33">
        <f t="shared" si="12"/>
        <v>609.4</v>
      </c>
      <c r="K28" s="5">
        <f t="shared" si="12"/>
        <v>0</v>
      </c>
      <c r="L28" s="33">
        <f t="shared" si="12"/>
        <v>609.4</v>
      </c>
      <c r="M28" s="5">
        <f t="shared" si="12"/>
        <v>0</v>
      </c>
      <c r="N28" s="57">
        <f t="shared" si="12"/>
        <v>609.4</v>
      </c>
    </row>
    <row r="29" spans="1:14" ht="15.6">
      <c r="A29" s="25" t="s">
        <v>0</v>
      </c>
      <c r="B29" s="25" t="s">
        <v>80</v>
      </c>
      <c r="C29" s="25" t="s">
        <v>2</v>
      </c>
      <c r="D29" s="25" t="s">
        <v>7</v>
      </c>
      <c r="E29" s="11" t="s">
        <v>118</v>
      </c>
      <c r="F29" s="35">
        <v>609.4</v>
      </c>
      <c r="G29" s="16"/>
      <c r="H29" s="47">
        <f>F29+G29</f>
        <v>609.4</v>
      </c>
      <c r="I29" s="48"/>
      <c r="J29" s="35">
        <f>H29+I29</f>
        <v>609.4</v>
      </c>
      <c r="K29" s="16"/>
      <c r="L29" s="35">
        <f>J29+K29</f>
        <v>609.4</v>
      </c>
      <c r="M29" s="16"/>
      <c r="N29" s="66">
        <f>L29+M29</f>
        <v>609.4</v>
      </c>
    </row>
    <row r="30" spans="1:14" ht="15.6">
      <c r="A30" s="24" t="s">
        <v>0</v>
      </c>
      <c r="B30" s="24" t="s">
        <v>20</v>
      </c>
      <c r="C30" s="24" t="s">
        <v>2</v>
      </c>
      <c r="D30" s="24" t="s">
        <v>0</v>
      </c>
      <c r="E30" s="10" t="s">
        <v>21</v>
      </c>
      <c r="F30" s="57">
        <f t="shared" ref="F30:I30" si="13">F31</f>
        <v>334.5</v>
      </c>
      <c r="G30" s="57">
        <f t="shared" si="13"/>
        <v>0</v>
      </c>
      <c r="H30" s="57">
        <f t="shared" si="13"/>
        <v>334.5</v>
      </c>
      <c r="I30" s="57">
        <f t="shared" si="13"/>
        <v>0</v>
      </c>
      <c r="J30" s="33">
        <f>J31</f>
        <v>334.5</v>
      </c>
      <c r="K30" s="33">
        <f t="shared" ref="K30:M30" si="14">K31</f>
        <v>0</v>
      </c>
      <c r="L30" s="33">
        <f>L31</f>
        <v>334.5</v>
      </c>
      <c r="M30" s="33">
        <f t="shared" si="14"/>
        <v>0</v>
      </c>
      <c r="N30" s="57">
        <f>N31</f>
        <v>334.5</v>
      </c>
    </row>
    <row r="31" spans="1:14" ht="31.2">
      <c r="A31" s="25" t="s">
        <v>0</v>
      </c>
      <c r="B31" s="25" t="s">
        <v>81</v>
      </c>
      <c r="C31" s="25" t="s">
        <v>2</v>
      </c>
      <c r="D31" s="25" t="s">
        <v>7</v>
      </c>
      <c r="E31" s="11" t="s">
        <v>64</v>
      </c>
      <c r="F31" s="35">
        <v>334.5</v>
      </c>
      <c r="G31" s="16"/>
      <c r="H31" s="47">
        <f>F31+G31</f>
        <v>334.5</v>
      </c>
      <c r="I31" s="48"/>
      <c r="J31" s="35">
        <f>H31+I31</f>
        <v>334.5</v>
      </c>
      <c r="K31" s="16"/>
      <c r="L31" s="35">
        <f>J31+K31</f>
        <v>334.5</v>
      </c>
      <c r="M31" s="16"/>
      <c r="N31" s="66">
        <f>L31+M31</f>
        <v>334.5</v>
      </c>
    </row>
    <row r="32" spans="1:14" ht="46.8">
      <c r="A32" s="24" t="s">
        <v>0</v>
      </c>
      <c r="B32" s="24" t="s">
        <v>22</v>
      </c>
      <c r="C32" s="24" t="s">
        <v>2</v>
      </c>
      <c r="D32" s="24" t="s">
        <v>0</v>
      </c>
      <c r="E32" s="10" t="s">
        <v>23</v>
      </c>
      <c r="F32" s="33">
        <f t="shared" ref="F32:H32" si="15">F33+F34</f>
        <v>1640</v>
      </c>
      <c r="G32" s="5">
        <f t="shared" si="15"/>
        <v>0</v>
      </c>
      <c r="H32" s="45">
        <f t="shared" si="15"/>
        <v>1640</v>
      </c>
      <c r="I32" s="46">
        <f t="shared" ref="I32:J32" si="16">I33+I34</f>
        <v>0</v>
      </c>
      <c r="J32" s="33">
        <f t="shared" si="16"/>
        <v>1640</v>
      </c>
      <c r="K32" s="5">
        <f t="shared" ref="K32:L32" si="17">K33+K34</f>
        <v>0</v>
      </c>
      <c r="L32" s="33">
        <f t="shared" si="17"/>
        <v>1640</v>
      </c>
      <c r="M32" s="5">
        <f t="shared" ref="M32:N32" si="18">M33+M34</f>
        <v>0</v>
      </c>
      <c r="N32" s="57">
        <f t="shared" si="18"/>
        <v>1640</v>
      </c>
    </row>
    <row r="33" spans="1:14" ht="109.2">
      <c r="A33" s="25" t="s">
        <v>0</v>
      </c>
      <c r="B33" s="25" t="s">
        <v>24</v>
      </c>
      <c r="C33" s="25" t="s">
        <v>2</v>
      </c>
      <c r="D33" s="25" t="s">
        <v>25</v>
      </c>
      <c r="E33" s="15" t="s">
        <v>119</v>
      </c>
      <c r="F33" s="35">
        <v>1480</v>
      </c>
      <c r="G33" s="16"/>
      <c r="H33" s="47">
        <f>F33+G33</f>
        <v>1480</v>
      </c>
      <c r="I33" s="48"/>
      <c r="J33" s="35">
        <f>H33+I33</f>
        <v>1480</v>
      </c>
      <c r="K33" s="16"/>
      <c r="L33" s="35">
        <f>J33+K33</f>
        <v>1480</v>
      </c>
      <c r="M33" s="16"/>
      <c r="N33" s="66">
        <f>L33+M33</f>
        <v>1480</v>
      </c>
    </row>
    <row r="34" spans="1:14" ht="93.6">
      <c r="A34" s="25" t="s">
        <v>0</v>
      </c>
      <c r="B34" s="25" t="s">
        <v>82</v>
      </c>
      <c r="C34" s="25" t="s">
        <v>2</v>
      </c>
      <c r="D34" s="25" t="s">
        <v>25</v>
      </c>
      <c r="E34" s="15" t="s">
        <v>166</v>
      </c>
      <c r="F34" s="35">
        <v>160</v>
      </c>
      <c r="G34" s="16"/>
      <c r="H34" s="47">
        <f>F34+G34</f>
        <v>160</v>
      </c>
      <c r="I34" s="48"/>
      <c r="J34" s="35">
        <f>H34+I34</f>
        <v>160</v>
      </c>
      <c r="K34" s="16"/>
      <c r="L34" s="35">
        <f>J34+K34</f>
        <v>160</v>
      </c>
      <c r="M34" s="16"/>
      <c r="N34" s="66">
        <f>L34+M34</f>
        <v>160</v>
      </c>
    </row>
    <row r="35" spans="1:14" ht="31.2">
      <c r="A35" s="24" t="s">
        <v>0</v>
      </c>
      <c r="B35" s="24" t="s">
        <v>27</v>
      </c>
      <c r="C35" s="24" t="s">
        <v>2</v>
      </c>
      <c r="D35" s="24" t="s">
        <v>0</v>
      </c>
      <c r="E35" s="10" t="s">
        <v>28</v>
      </c>
      <c r="F35" s="33">
        <f t="shared" ref="F35:N35" si="19">F36</f>
        <v>14.3</v>
      </c>
      <c r="G35" s="5">
        <f t="shared" si="19"/>
        <v>0</v>
      </c>
      <c r="H35" s="45">
        <f t="shared" si="19"/>
        <v>14.3</v>
      </c>
      <c r="I35" s="46">
        <f t="shared" si="19"/>
        <v>0</v>
      </c>
      <c r="J35" s="33">
        <f t="shared" si="19"/>
        <v>14.3</v>
      </c>
      <c r="K35" s="5">
        <f t="shared" si="19"/>
        <v>0</v>
      </c>
      <c r="L35" s="33">
        <f t="shared" si="19"/>
        <v>14.3</v>
      </c>
      <c r="M35" s="5">
        <f t="shared" si="19"/>
        <v>0</v>
      </c>
      <c r="N35" s="57">
        <f t="shared" si="19"/>
        <v>14.3</v>
      </c>
    </row>
    <row r="36" spans="1:14" ht="31.2">
      <c r="A36" s="25" t="s">
        <v>0</v>
      </c>
      <c r="B36" s="25" t="s">
        <v>29</v>
      </c>
      <c r="C36" s="25" t="s">
        <v>2</v>
      </c>
      <c r="D36" s="25" t="s">
        <v>25</v>
      </c>
      <c r="E36" s="11" t="s">
        <v>30</v>
      </c>
      <c r="F36" s="35">
        <v>14.3</v>
      </c>
      <c r="G36" s="16"/>
      <c r="H36" s="47">
        <f>F36+G36</f>
        <v>14.3</v>
      </c>
      <c r="I36" s="48"/>
      <c r="J36" s="35">
        <f>H36+I36</f>
        <v>14.3</v>
      </c>
      <c r="K36" s="16"/>
      <c r="L36" s="35">
        <f>J36+K36</f>
        <v>14.3</v>
      </c>
      <c r="M36" s="16"/>
      <c r="N36" s="66">
        <f>L36+M36</f>
        <v>14.3</v>
      </c>
    </row>
    <row r="37" spans="1:14" ht="31.2">
      <c r="A37" s="24" t="s">
        <v>0</v>
      </c>
      <c r="B37" s="24" t="s">
        <v>31</v>
      </c>
      <c r="C37" s="24" t="s">
        <v>2</v>
      </c>
      <c r="D37" s="24" t="s">
        <v>0</v>
      </c>
      <c r="E37" s="10" t="s">
        <v>167</v>
      </c>
      <c r="F37" s="33">
        <f t="shared" ref="F37:H37" si="20">F38+F39</f>
        <v>3360.7000000000003</v>
      </c>
      <c r="G37" s="5">
        <f t="shared" si="20"/>
        <v>14.115</v>
      </c>
      <c r="H37" s="45">
        <f t="shared" si="20"/>
        <v>3374.8150000000001</v>
      </c>
      <c r="I37" s="46">
        <f t="shared" ref="I37:J37" si="21">I38+I39</f>
        <v>82.488</v>
      </c>
      <c r="J37" s="33">
        <f t="shared" si="21"/>
        <v>3457.3029999999999</v>
      </c>
      <c r="K37" s="5">
        <f t="shared" ref="K37:L37" si="22">K38+K39</f>
        <v>0</v>
      </c>
      <c r="L37" s="33">
        <f t="shared" si="22"/>
        <v>3457.3029999999999</v>
      </c>
      <c r="M37" s="5">
        <f t="shared" ref="M37:N37" si="23">M38+M39</f>
        <v>0</v>
      </c>
      <c r="N37" s="57">
        <f t="shared" si="23"/>
        <v>3457.3029999999999</v>
      </c>
    </row>
    <row r="38" spans="1:14" ht="15.6">
      <c r="A38" s="25" t="s">
        <v>0</v>
      </c>
      <c r="B38" s="25" t="s">
        <v>32</v>
      </c>
      <c r="C38" s="25" t="s">
        <v>2</v>
      </c>
      <c r="D38" s="25" t="s">
        <v>33</v>
      </c>
      <c r="E38" s="11" t="s">
        <v>83</v>
      </c>
      <c r="F38" s="35">
        <v>2699.3</v>
      </c>
      <c r="G38" s="16">
        <v>14.115</v>
      </c>
      <c r="H38" s="47">
        <f>F38+G38</f>
        <v>2713.415</v>
      </c>
      <c r="I38" s="48">
        <v>82.488</v>
      </c>
      <c r="J38" s="35">
        <f>H38+I38</f>
        <v>2795.9029999999998</v>
      </c>
      <c r="K38" s="16"/>
      <c r="L38" s="35">
        <f>J38+K38</f>
        <v>2795.9029999999998</v>
      </c>
      <c r="M38" s="16"/>
      <c r="N38" s="66">
        <f>L38+M38</f>
        <v>2795.9029999999998</v>
      </c>
    </row>
    <row r="39" spans="1:14" ht="15.6">
      <c r="A39" s="25" t="s">
        <v>0</v>
      </c>
      <c r="B39" s="25" t="s">
        <v>35</v>
      </c>
      <c r="C39" s="25" t="s">
        <v>2</v>
      </c>
      <c r="D39" s="25" t="s">
        <v>33</v>
      </c>
      <c r="E39" s="11" t="s">
        <v>36</v>
      </c>
      <c r="F39" s="35">
        <v>661.4</v>
      </c>
      <c r="G39" s="16"/>
      <c r="H39" s="47">
        <f>F39+G39</f>
        <v>661.4</v>
      </c>
      <c r="I39" s="48"/>
      <c r="J39" s="35">
        <f>H39+I39</f>
        <v>661.4</v>
      </c>
      <c r="K39" s="16"/>
      <c r="L39" s="35">
        <f>J39+K39</f>
        <v>661.4</v>
      </c>
      <c r="M39" s="16"/>
      <c r="N39" s="66">
        <f>L39+M39</f>
        <v>661.4</v>
      </c>
    </row>
    <row r="40" spans="1:14" ht="31.2">
      <c r="A40" s="24" t="s">
        <v>0</v>
      </c>
      <c r="B40" s="24" t="s">
        <v>37</v>
      </c>
      <c r="C40" s="24" t="s">
        <v>2</v>
      </c>
      <c r="D40" s="24" t="s">
        <v>0</v>
      </c>
      <c r="E40" s="10" t="s">
        <v>38</v>
      </c>
      <c r="F40" s="33">
        <f t="shared" ref="F40:H40" si="24">F41+F42</f>
        <v>0</v>
      </c>
      <c r="G40" s="5">
        <f t="shared" si="24"/>
        <v>0</v>
      </c>
      <c r="H40" s="45">
        <f t="shared" si="24"/>
        <v>0</v>
      </c>
      <c r="I40" s="46">
        <f t="shared" ref="I40:J40" si="25">I41+I42</f>
        <v>0</v>
      </c>
      <c r="J40" s="33">
        <f t="shared" si="25"/>
        <v>0</v>
      </c>
      <c r="K40" s="5">
        <f t="shared" ref="K40:L40" si="26">K41+K42</f>
        <v>0</v>
      </c>
      <c r="L40" s="33">
        <f t="shared" si="26"/>
        <v>0</v>
      </c>
      <c r="M40" s="5">
        <f t="shared" ref="M40:N40" si="27">M41+M42</f>
        <v>0</v>
      </c>
      <c r="N40" s="57">
        <f t="shared" si="27"/>
        <v>0</v>
      </c>
    </row>
    <row r="41" spans="1:14" ht="93.6">
      <c r="A41" s="25" t="s">
        <v>0</v>
      </c>
      <c r="B41" s="25" t="s">
        <v>39</v>
      </c>
      <c r="C41" s="25" t="s">
        <v>2</v>
      </c>
      <c r="D41" s="25" t="s">
        <v>138</v>
      </c>
      <c r="E41" s="11" t="s">
        <v>73</v>
      </c>
      <c r="F41" s="35"/>
      <c r="G41" s="16"/>
      <c r="H41" s="47">
        <f>F41+G41</f>
        <v>0</v>
      </c>
      <c r="I41" s="48"/>
      <c r="J41" s="35">
        <f>H41+I41</f>
        <v>0</v>
      </c>
      <c r="K41" s="16"/>
      <c r="L41" s="35">
        <f>J41+K41</f>
        <v>0</v>
      </c>
      <c r="M41" s="16"/>
      <c r="N41" s="66">
        <f>L41+M41</f>
        <v>0</v>
      </c>
    </row>
    <row r="42" spans="1:14" ht="31.2">
      <c r="A42" s="25" t="s">
        <v>0</v>
      </c>
      <c r="B42" s="25" t="s">
        <v>40</v>
      </c>
      <c r="C42" s="25" t="s">
        <v>2</v>
      </c>
      <c r="D42" s="25" t="s">
        <v>42</v>
      </c>
      <c r="E42" s="11" t="s">
        <v>41</v>
      </c>
      <c r="F42" s="35"/>
      <c r="G42" s="16"/>
      <c r="H42" s="47">
        <f>F42+G42</f>
        <v>0</v>
      </c>
      <c r="I42" s="48"/>
      <c r="J42" s="35">
        <f>H42+I42</f>
        <v>0</v>
      </c>
      <c r="K42" s="16"/>
      <c r="L42" s="35">
        <f>J42+K42</f>
        <v>0</v>
      </c>
      <c r="M42" s="16"/>
      <c r="N42" s="66">
        <f>L42+M42</f>
        <v>0</v>
      </c>
    </row>
    <row r="43" spans="1:14" ht="15.6">
      <c r="A43" s="24" t="s">
        <v>0</v>
      </c>
      <c r="B43" s="24" t="s">
        <v>43</v>
      </c>
      <c r="C43" s="24" t="s">
        <v>2</v>
      </c>
      <c r="D43" s="24" t="s">
        <v>0</v>
      </c>
      <c r="E43" s="10" t="s">
        <v>44</v>
      </c>
      <c r="F43" s="57">
        <f t="shared" ref="F43:I43" si="28">F44+F45+F46+F47</f>
        <v>11.3</v>
      </c>
      <c r="G43" s="57">
        <f t="shared" si="28"/>
        <v>0</v>
      </c>
      <c r="H43" s="57">
        <f t="shared" si="28"/>
        <v>11.3</v>
      </c>
      <c r="I43" s="57">
        <f t="shared" si="28"/>
        <v>0</v>
      </c>
      <c r="J43" s="33">
        <f>J44+J45+J46+J47</f>
        <v>11.3</v>
      </c>
      <c r="K43" s="33">
        <f t="shared" ref="K43:M43" si="29">K44+K45+K46+K47</f>
        <v>0</v>
      </c>
      <c r="L43" s="33">
        <f>L44+L45+L46+L47</f>
        <v>11.3</v>
      </c>
      <c r="M43" s="33">
        <f t="shared" si="29"/>
        <v>0</v>
      </c>
      <c r="N43" s="57">
        <f>N44+N45+N46+N47</f>
        <v>11.3</v>
      </c>
    </row>
    <row r="44" spans="1:14" ht="124.8">
      <c r="A44" s="25" t="s">
        <v>0</v>
      </c>
      <c r="B44" s="25" t="s">
        <v>145</v>
      </c>
      <c r="C44" s="25" t="s">
        <v>2</v>
      </c>
      <c r="D44" s="25" t="s">
        <v>45</v>
      </c>
      <c r="E44" s="31" t="s">
        <v>156</v>
      </c>
      <c r="F44" s="35">
        <v>3.8</v>
      </c>
      <c r="G44" s="16"/>
      <c r="H44" s="47">
        <f>F44+G44</f>
        <v>3.8</v>
      </c>
      <c r="I44" s="48"/>
      <c r="J44" s="35">
        <f>H44+I44</f>
        <v>3.8</v>
      </c>
      <c r="K44" s="16"/>
      <c r="L44" s="35">
        <f>J44+K44</f>
        <v>3.8</v>
      </c>
      <c r="M44" s="16"/>
      <c r="N44" s="66">
        <f>L44+M44</f>
        <v>3.8</v>
      </c>
    </row>
    <row r="45" spans="1:14" ht="93.6">
      <c r="A45" s="25" t="s">
        <v>0</v>
      </c>
      <c r="B45" s="25" t="s">
        <v>146</v>
      </c>
      <c r="C45" s="25" t="s">
        <v>2</v>
      </c>
      <c r="D45" s="25" t="s">
        <v>45</v>
      </c>
      <c r="E45" s="15" t="s">
        <v>157</v>
      </c>
      <c r="F45" s="35">
        <v>2.5</v>
      </c>
      <c r="G45" s="16"/>
      <c r="H45" s="47">
        <f>F45+G45</f>
        <v>2.5</v>
      </c>
      <c r="I45" s="48"/>
      <c r="J45" s="35">
        <f>H45+I45</f>
        <v>2.5</v>
      </c>
      <c r="K45" s="16"/>
      <c r="L45" s="35">
        <f>J45+K45</f>
        <v>2.5</v>
      </c>
      <c r="M45" s="16"/>
      <c r="N45" s="66">
        <f>L45+M45</f>
        <v>2.5</v>
      </c>
    </row>
    <row r="46" spans="1:14" ht="109.2">
      <c r="A46" s="25" t="s">
        <v>0</v>
      </c>
      <c r="B46" s="25" t="s">
        <v>147</v>
      </c>
      <c r="C46" s="25" t="s">
        <v>2</v>
      </c>
      <c r="D46" s="25" t="s">
        <v>45</v>
      </c>
      <c r="E46" s="32" t="s">
        <v>158</v>
      </c>
      <c r="F46" s="35">
        <v>2</v>
      </c>
      <c r="G46" s="16"/>
      <c r="H46" s="47">
        <f t="shared" ref="H46:H47" si="30">F46+G46</f>
        <v>2</v>
      </c>
      <c r="I46" s="48"/>
      <c r="J46" s="35">
        <f t="shared" ref="J46:J47" si="31">H46+I46</f>
        <v>2</v>
      </c>
      <c r="K46" s="16"/>
      <c r="L46" s="35">
        <f t="shared" ref="L46:L47" si="32">J46+K46</f>
        <v>2</v>
      </c>
      <c r="M46" s="16"/>
      <c r="N46" s="66">
        <f t="shared" ref="N46:N47" si="33">L46+M46</f>
        <v>2</v>
      </c>
    </row>
    <row r="47" spans="1:14" ht="109.2">
      <c r="A47" s="25" t="s">
        <v>0</v>
      </c>
      <c r="B47" s="25" t="s">
        <v>148</v>
      </c>
      <c r="C47" s="25" t="s">
        <v>2</v>
      </c>
      <c r="D47" s="25" t="s">
        <v>45</v>
      </c>
      <c r="E47" s="31" t="s">
        <v>159</v>
      </c>
      <c r="F47" s="35">
        <v>3</v>
      </c>
      <c r="G47" s="16"/>
      <c r="H47" s="47">
        <f t="shared" si="30"/>
        <v>3</v>
      </c>
      <c r="I47" s="48"/>
      <c r="J47" s="35">
        <f t="shared" si="31"/>
        <v>3</v>
      </c>
      <c r="K47" s="16"/>
      <c r="L47" s="35">
        <f t="shared" si="32"/>
        <v>3</v>
      </c>
      <c r="M47" s="16"/>
      <c r="N47" s="66">
        <f t="shared" si="33"/>
        <v>3</v>
      </c>
    </row>
    <row r="48" spans="1:14" ht="15.6">
      <c r="A48" s="26" t="s">
        <v>0</v>
      </c>
      <c r="B48" s="26" t="s">
        <v>46</v>
      </c>
      <c r="C48" s="26" t="s">
        <v>2</v>
      </c>
      <c r="D48" s="26" t="s">
        <v>0</v>
      </c>
      <c r="E48" s="27" t="s">
        <v>47</v>
      </c>
      <c r="F48" s="36">
        <f t="shared" ref="F48:M48" si="34">F49</f>
        <v>81407.95</v>
      </c>
      <c r="G48" s="7">
        <f t="shared" si="34"/>
        <v>5017.3343100000002</v>
      </c>
      <c r="H48" s="49">
        <f>H49+H88+H90</f>
        <v>86425.284309999988</v>
      </c>
      <c r="I48" s="50">
        <f t="shared" si="34"/>
        <v>0</v>
      </c>
      <c r="J48" s="36">
        <f>J49+J88+J90</f>
        <v>86425.284309999988</v>
      </c>
      <c r="K48" s="7">
        <f t="shared" si="34"/>
        <v>200.61999999999995</v>
      </c>
      <c r="L48" s="36">
        <f>L49+L88+L90</f>
        <v>86625.904310000013</v>
      </c>
      <c r="M48" s="7">
        <f t="shared" si="34"/>
        <v>194.18831999999998</v>
      </c>
      <c r="N48" s="67">
        <f>N49+N88+N90</f>
        <v>86820.092630000014</v>
      </c>
    </row>
    <row r="49" spans="1:14" ht="31.2">
      <c r="A49" s="12" t="s">
        <v>0</v>
      </c>
      <c r="B49" s="12" t="s">
        <v>49</v>
      </c>
      <c r="C49" s="12" t="s">
        <v>2</v>
      </c>
      <c r="D49" s="12" t="s">
        <v>0</v>
      </c>
      <c r="E49" s="28" t="s">
        <v>50</v>
      </c>
      <c r="F49" s="37">
        <f>F50+F53+F62+F81+F94+F88+F90</f>
        <v>81407.95</v>
      </c>
      <c r="G49" s="8">
        <f>G50+G53+G62+G81+G94+G88+G90</f>
        <v>5017.3343100000002</v>
      </c>
      <c r="H49" s="51">
        <f>H50+H53+H62+H81+H94</f>
        <v>86425.284309999988</v>
      </c>
      <c r="I49" s="52">
        <f>I50+I53+I62+I81+I94+I88+I90</f>
        <v>0</v>
      </c>
      <c r="J49" s="37">
        <f>J50+J53+J62+J81+J94</f>
        <v>86425.284309999988</v>
      </c>
      <c r="K49" s="8">
        <f>K50+K53+K62+K81+K94+K88+K90</f>
        <v>200.61999999999995</v>
      </c>
      <c r="L49" s="37">
        <f>L50+L53+L62+L81+L94</f>
        <v>86625.904310000013</v>
      </c>
      <c r="M49" s="8">
        <f>M50+M53+M62+M81+M94+M88+M90</f>
        <v>194.18831999999998</v>
      </c>
      <c r="N49" s="58">
        <f>N50+N53+N62+N81+N94</f>
        <v>86820.092630000014</v>
      </c>
    </row>
    <row r="50" spans="1:14" ht="31.2">
      <c r="A50" s="12" t="s">
        <v>0</v>
      </c>
      <c r="B50" s="12" t="s">
        <v>96</v>
      </c>
      <c r="C50" s="12" t="s">
        <v>2</v>
      </c>
      <c r="D50" s="12" t="s">
        <v>139</v>
      </c>
      <c r="E50" s="28" t="s">
        <v>93</v>
      </c>
      <c r="F50" s="37">
        <f t="shared" ref="F50:N51" si="35">F51</f>
        <v>28984</v>
      </c>
      <c r="G50" s="8">
        <f t="shared" si="35"/>
        <v>0</v>
      </c>
      <c r="H50" s="51">
        <f t="shared" si="35"/>
        <v>28984</v>
      </c>
      <c r="I50" s="52">
        <f t="shared" si="35"/>
        <v>0</v>
      </c>
      <c r="J50" s="37">
        <f t="shared" si="35"/>
        <v>28984</v>
      </c>
      <c r="K50" s="8">
        <f t="shared" si="35"/>
        <v>0</v>
      </c>
      <c r="L50" s="37">
        <f t="shared" si="35"/>
        <v>28984</v>
      </c>
      <c r="M50" s="8">
        <f t="shared" si="35"/>
        <v>0</v>
      </c>
      <c r="N50" s="58">
        <f t="shared" si="35"/>
        <v>28984</v>
      </c>
    </row>
    <row r="51" spans="1:14" ht="15.6">
      <c r="A51" s="14" t="s">
        <v>0</v>
      </c>
      <c r="B51" s="14" t="s">
        <v>95</v>
      </c>
      <c r="C51" s="14" t="s">
        <v>2</v>
      </c>
      <c r="D51" s="14" t="s">
        <v>139</v>
      </c>
      <c r="E51" s="29" t="s">
        <v>71</v>
      </c>
      <c r="F51" s="35">
        <f>F52</f>
        <v>28984</v>
      </c>
      <c r="G51" s="6">
        <f t="shared" si="35"/>
        <v>0</v>
      </c>
      <c r="H51" s="47">
        <f t="shared" si="35"/>
        <v>28984</v>
      </c>
      <c r="I51" s="53">
        <f t="shared" si="35"/>
        <v>0</v>
      </c>
      <c r="J51" s="35">
        <f t="shared" si="35"/>
        <v>28984</v>
      </c>
      <c r="K51" s="6">
        <f t="shared" si="35"/>
        <v>0</v>
      </c>
      <c r="L51" s="35">
        <f t="shared" si="35"/>
        <v>28984</v>
      </c>
      <c r="M51" s="6">
        <f t="shared" si="35"/>
        <v>0</v>
      </c>
      <c r="N51" s="66">
        <f t="shared" si="35"/>
        <v>28984</v>
      </c>
    </row>
    <row r="52" spans="1:14" ht="46.8">
      <c r="A52" s="14" t="s">
        <v>48</v>
      </c>
      <c r="B52" s="14" t="s">
        <v>97</v>
      </c>
      <c r="C52" s="14" t="s">
        <v>2</v>
      </c>
      <c r="D52" s="14" t="s">
        <v>139</v>
      </c>
      <c r="E52" s="29" t="s">
        <v>162</v>
      </c>
      <c r="F52" s="35">
        <v>28984</v>
      </c>
      <c r="G52" s="16"/>
      <c r="H52" s="47">
        <f>F52+G52</f>
        <v>28984</v>
      </c>
      <c r="I52" s="48"/>
      <c r="J52" s="35">
        <f>H52+I52</f>
        <v>28984</v>
      </c>
      <c r="K52" s="16"/>
      <c r="L52" s="35">
        <f>J52+K52</f>
        <v>28984</v>
      </c>
      <c r="M52" s="16"/>
      <c r="N52" s="66">
        <f>L52+M52</f>
        <v>28984</v>
      </c>
    </row>
    <row r="53" spans="1:14" ht="31.2">
      <c r="A53" s="12" t="s">
        <v>0</v>
      </c>
      <c r="B53" s="12" t="s">
        <v>120</v>
      </c>
      <c r="C53" s="12" t="s">
        <v>2</v>
      </c>
      <c r="D53" s="12" t="s">
        <v>139</v>
      </c>
      <c r="E53" s="28" t="s">
        <v>94</v>
      </c>
      <c r="F53" s="58">
        <f t="shared" ref="F53:I53" si="36">F54+F58+F56</f>
        <v>35675.579999999994</v>
      </c>
      <c r="G53" s="58">
        <f t="shared" si="36"/>
        <v>5018.41</v>
      </c>
      <c r="H53" s="58">
        <f t="shared" si="36"/>
        <v>40693.99</v>
      </c>
      <c r="I53" s="58">
        <f t="shared" si="36"/>
        <v>0</v>
      </c>
      <c r="J53" s="37">
        <f>J54+J58+J56</f>
        <v>40693.99</v>
      </c>
      <c r="K53" s="37">
        <f t="shared" ref="K53:M53" si="37">K54+K58+K56</f>
        <v>1413.4199999999998</v>
      </c>
      <c r="L53" s="37">
        <f>L54+L58+L56</f>
        <v>42107.409999999996</v>
      </c>
      <c r="M53" s="37">
        <f t="shared" si="37"/>
        <v>0</v>
      </c>
      <c r="N53" s="58">
        <f>N54+N58+N56</f>
        <v>42107.409999999996</v>
      </c>
    </row>
    <row r="54" spans="1:14" ht="109.2">
      <c r="A54" s="12" t="s">
        <v>0</v>
      </c>
      <c r="B54" s="12" t="s">
        <v>98</v>
      </c>
      <c r="C54" s="12" t="s">
        <v>2</v>
      </c>
      <c r="D54" s="12" t="s">
        <v>139</v>
      </c>
      <c r="E54" s="13" t="s">
        <v>163</v>
      </c>
      <c r="F54" s="37">
        <f t="shared" ref="F54:N54" si="38">F55</f>
        <v>16468</v>
      </c>
      <c r="G54" s="8">
        <f t="shared" si="38"/>
        <v>721.1</v>
      </c>
      <c r="H54" s="51">
        <f t="shared" si="38"/>
        <v>17189.099999999999</v>
      </c>
      <c r="I54" s="52">
        <f t="shared" si="38"/>
        <v>0</v>
      </c>
      <c r="J54" s="37">
        <f t="shared" si="38"/>
        <v>17189.099999999999</v>
      </c>
      <c r="K54" s="8">
        <f t="shared" si="38"/>
        <v>0</v>
      </c>
      <c r="L54" s="37">
        <f t="shared" si="38"/>
        <v>17189.099999999999</v>
      </c>
      <c r="M54" s="8">
        <f t="shared" si="38"/>
        <v>0</v>
      </c>
      <c r="N54" s="58">
        <f t="shared" si="38"/>
        <v>17189.099999999999</v>
      </c>
    </row>
    <row r="55" spans="1:14" ht="109.2">
      <c r="A55" s="14" t="s">
        <v>26</v>
      </c>
      <c r="B55" s="14" t="s">
        <v>99</v>
      </c>
      <c r="C55" s="14" t="s">
        <v>2</v>
      </c>
      <c r="D55" s="14" t="s">
        <v>139</v>
      </c>
      <c r="E55" s="15" t="s">
        <v>62</v>
      </c>
      <c r="F55" s="35">
        <v>16468</v>
      </c>
      <c r="G55" s="16">
        <v>721.1</v>
      </c>
      <c r="H55" s="47">
        <f>F55+G55</f>
        <v>17189.099999999999</v>
      </c>
      <c r="I55" s="48"/>
      <c r="J55" s="35">
        <f>H55+I55</f>
        <v>17189.099999999999</v>
      </c>
      <c r="K55" s="16"/>
      <c r="L55" s="35">
        <f>J55+K55</f>
        <v>17189.099999999999</v>
      </c>
      <c r="M55" s="16"/>
      <c r="N55" s="66">
        <f>L55+M55</f>
        <v>17189.099999999999</v>
      </c>
    </row>
    <row r="56" spans="1:14" ht="31.2">
      <c r="A56" s="12" t="s">
        <v>0</v>
      </c>
      <c r="B56" s="12" t="s">
        <v>149</v>
      </c>
      <c r="C56" s="12" t="s">
        <v>2</v>
      </c>
      <c r="D56" s="12" t="s">
        <v>139</v>
      </c>
      <c r="E56" s="13" t="s">
        <v>150</v>
      </c>
      <c r="F56" s="39">
        <f t="shared" ref="F56:N56" si="39">F57</f>
        <v>188.6</v>
      </c>
      <c r="G56" s="39">
        <f t="shared" si="39"/>
        <v>0</v>
      </c>
      <c r="H56" s="54">
        <f t="shared" si="39"/>
        <v>188.6</v>
      </c>
      <c r="I56" s="54">
        <f t="shared" si="39"/>
        <v>0</v>
      </c>
      <c r="J56" s="39">
        <f t="shared" si="39"/>
        <v>188.6</v>
      </c>
      <c r="K56" s="39">
        <f t="shared" si="39"/>
        <v>0</v>
      </c>
      <c r="L56" s="39">
        <f t="shared" si="39"/>
        <v>188.6</v>
      </c>
      <c r="M56" s="39">
        <f t="shared" si="39"/>
        <v>0</v>
      </c>
      <c r="N56" s="68">
        <f t="shared" si="39"/>
        <v>188.6</v>
      </c>
    </row>
    <row r="57" spans="1:14" ht="31.2">
      <c r="A57" s="14" t="s">
        <v>26</v>
      </c>
      <c r="B57" s="14" t="s">
        <v>151</v>
      </c>
      <c r="C57" s="14" t="s">
        <v>2</v>
      </c>
      <c r="D57" s="14" t="s">
        <v>139</v>
      </c>
      <c r="E57" s="15" t="s">
        <v>161</v>
      </c>
      <c r="F57" s="35">
        <v>188.6</v>
      </c>
      <c r="G57" s="16"/>
      <c r="H57" s="47">
        <f>F57+G57</f>
        <v>188.6</v>
      </c>
      <c r="I57" s="48"/>
      <c r="J57" s="35">
        <f>H57+I57</f>
        <v>188.6</v>
      </c>
      <c r="K57" s="16"/>
      <c r="L57" s="35">
        <f>J57+K57</f>
        <v>188.6</v>
      </c>
      <c r="M57" s="16"/>
      <c r="N57" s="66">
        <f>L57+M57</f>
        <v>188.6</v>
      </c>
    </row>
    <row r="58" spans="1:14" ht="15.6">
      <c r="A58" s="12" t="s">
        <v>0</v>
      </c>
      <c r="B58" s="12" t="s">
        <v>100</v>
      </c>
      <c r="C58" s="12" t="s">
        <v>2</v>
      </c>
      <c r="D58" s="12" t="s">
        <v>139</v>
      </c>
      <c r="E58" s="10" t="s">
        <v>51</v>
      </c>
      <c r="F58" s="37">
        <f>F59+F60+F61</f>
        <v>19018.98</v>
      </c>
      <c r="G58" s="37">
        <f t="shared" ref="G58:H58" si="40">G59+G60+G61</f>
        <v>4297.3099999999995</v>
      </c>
      <c r="H58" s="51">
        <f t="shared" si="40"/>
        <v>23316.29</v>
      </c>
      <c r="I58" s="51">
        <f t="shared" ref="I58:J58" si="41">I59+I60+I61</f>
        <v>0</v>
      </c>
      <c r="J58" s="37">
        <f t="shared" si="41"/>
        <v>23316.29</v>
      </c>
      <c r="K58" s="37">
        <f t="shared" ref="K58:L58" si="42">K59+K60+K61</f>
        <v>1413.4199999999998</v>
      </c>
      <c r="L58" s="37">
        <f t="shared" si="42"/>
        <v>24729.71</v>
      </c>
      <c r="M58" s="37">
        <f t="shared" ref="M58:N58" si="43">M59+M60+M61</f>
        <v>0</v>
      </c>
      <c r="N58" s="58">
        <f t="shared" si="43"/>
        <v>24729.71</v>
      </c>
    </row>
    <row r="59" spans="1:14" ht="15.6">
      <c r="A59" s="14" t="s">
        <v>34</v>
      </c>
      <c r="B59" s="14" t="s">
        <v>101</v>
      </c>
      <c r="C59" s="14" t="s">
        <v>2</v>
      </c>
      <c r="D59" s="14" t="s">
        <v>139</v>
      </c>
      <c r="E59" s="11" t="s">
        <v>53</v>
      </c>
      <c r="F59" s="35">
        <v>141.30000000000001</v>
      </c>
      <c r="G59" s="16">
        <v>1600</v>
      </c>
      <c r="H59" s="47">
        <f>F59+G59</f>
        <v>1741.3</v>
      </c>
      <c r="I59" s="48"/>
      <c r="J59" s="35">
        <f>H59+I59</f>
        <v>1741.3</v>
      </c>
      <c r="K59" s="16">
        <v>-860.5</v>
      </c>
      <c r="L59" s="35">
        <f>J59+K59</f>
        <v>880.8</v>
      </c>
      <c r="M59" s="16"/>
      <c r="N59" s="66">
        <f>L59+M59</f>
        <v>880.8</v>
      </c>
    </row>
    <row r="60" spans="1:14" ht="15.6">
      <c r="A60" s="14" t="s">
        <v>48</v>
      </c>
      <c r="B60" s="14" t="s">
        <v>101</v>
      </c>
      <c r="C60" s="14" t="s">
        <v>2</v>
      </c>
      <c r="D60" s="14" t="s">
        <v>139</v>
      </c>
      <c r="E60" s="11" t="s">
        <v>53</v>
      </c>
      <c r="F60" s="35">
        <v>18874.68</v>
      </c>
      <c r="G60" s="16">
        <v>2697.31</v>
      </c>
      <c r="H60" s="47">
        <f t="shared" ref="H60:H61" si="44">F60+G60</f>
        <v>21571.99</v>
      </c>
      <c r="I60" s="48"/>
      <c r="J60" s="35">
        <f t="shared" ref="J60:J61" si="45">H60+I60</f>
        <v>21571.99</v>
      </c>
      <c r="K60" s="16">
        <v>769.3</v>
      </c>
      <c r="L60" s="35">
        <f t="shared" ref="L60:L61" si="46">J60+K60</f>
        <v>22341.29</v>
      </c>
      <c r="M60" s="16"/>
      <c r="N60" s="66">
        <f t="shared" ref="N60:N61" si="47">L60+M60</f>
        <v>22341.29</v>
      </c>
    </row>
    <row r="61" spans="1:14" ht="15.6">
      <c r="A61" s="14" t="s">
        <v>26</v>
      </c>
      <c r="B61" s="14" t="s">
        <v>101</v>
      </c>
      <c r="C61" s="14" t="s">
        <v>2</v>
      </c>
      <c r="D61" s="14" t="s">
        <v>139</v>
      </c>
      <c r="E61" s="11" t="s">
        <v>53</v>
      </c>
      <c r="F61" s="35">
        <v>3</v>
      </c>
      <c r="G61" s="16"/>
      <c r="H61" s="47">
        <f t="shared" si="44"/>
        <v>3</v>
      </c>
      <c r="I61" s="48"/>
      <c r="J61" s="35">
        <f t="shared" si="45"/>
        <v>3</v>
      </c>
      <c r="K61" s="16">
        <v>1504.62</v>
      </c>
      <c r="L61" s="35">
        <f t="shared" si="46"/>
        <v>1507.62</v>
      </c>
      <c r="M61" s="16"/>
      <c r="N61" s="66">
        <f t="shared" si="47"/>
        <v>1507.62</v>
      </c>
    </row>
    <row r="62" spans="1:14" ht="31.2">
      <c r="A62" s="12" t="s">
        <v>0</v>
      </c>
      <c r="B62" s="12" t="s">
        <v>103</v>
      </c>
      <c r="C62" s="12" t="s">
        <v>2</v>
      </c>
      <c r="D62" s="12" t="s">
        <v>0</v>
      </c>
      <c r="E62" s="10" t="s">
        <v>102</v>
      </c>
      <c r="F62" s="37">
        <f t="shared" ref="F62:L62" si="48">F63+F68+F70+F72+F74+F78+F76</f>
        <v>16652.37</v>
      </c>
      <c r="G62" s="37">
        <f t="shared" si="48"/>
        <v>0</v>
      </c>
      <c r="H62" s="51">
        <f t="shared" si="48"/>
        <v>16652.37</v>
      </c>
      <c r="I62" s="51">
        <f t="shared" si="48"/>
        <v>0</v>
      </c>
      <c r="J62" s="37">
        <f t="shared" si="48"/>
        <v>16652.37</v>
      </c>
      <c r="K62" s="37">
        <f t="shared" si="48"/>
        <v>-1235.5999999999999</v>
      </c>
      <c r="L62" s="37">
        <f t="shared" si="48"/>
        <v>15416.770000000002</v>
      </c>
      <c r="M62" s="37">
        <f t="shared" ref="M62:N62" si="49">M63+M68+M70+M72+M74+M78+M76</f>
        <v>0</v>
      </c>
      <c r="N62" s="58">
        <f t="shared" si="49"/>
        <v>15416.770000000002</v>
      </c>
    </row>
    <row r="63" spans="1:14" ht="46.8">
      <c r="A63" s="12" t="s">
        <v>0</v>
      </c>
      <c r="B63" s="12" t="s">
        <v>108</v>
      </c>
      <c r="C63" s="12" t="s">
        <v>2</v>
      </c>
      <c r="D63" s="12" t="s">
        <v>139</v>
      </c>
      <c r="E63" s="30" t="s">
        <v>54</v>
      </c>
      <c r="F63" s="37">
        <f t="shared" ref="F63:H63" si="50">F64+F65+F66+F67</f>
        <v>4331.8</v>
      </c>
      <c r="G63" s="8">
        <f t="shared" si="50"/>
        <v>0</v>
      </c>
      <c r="H63" s="51">
        <f t="shared" si="50"/>
        <v>4331.8</v>
      </c>
      <c r="I63" s="52">
        <f t="shared" ref="I63:J63" si="51">I64+I65+I66+I67</f>
        <v>0</v>
      </c>
      <c r="J63" s="37">
        <f t="shared" si="51"/>
        <v>4331.8</v>
      </c>
      <c r="K63" s="8">
        <f t="shared" ref="K63:L63" si="52">K64+K65+K66+K67</f>
        <v>0</v>
      </c>
      <c r="L63" s="37">
        <f t="shared" si="52"/>
        <v>4331.8</v>
      </c>
      <c r="M63" s="8">
        <f t="shared" ref="M63:N63" si="53">M64+M65+M66+M67</f>
        <v>0</v>
      </c>
      <c r="N63" s="58">
        <f t="shared" si="53"/>
        <v>4331.8</v>
      </c>
    </row>
    <row r="64" spans="1:14" ht="46.8">
      <c r="A64" s="14" t="s">
        <v>34</v>
      </c>
      <c r="B64" s="14" t="s">
        <v>109</v>
      </c>
      <c r="C64" s="14" t="s">
        <v>2</v>
      </c>
      <c r="D64" s="14" t="s">
        <v>139</v>
      </c>
      <c r="E64" s="11" t="s">
        <v>55</v>
      </c>
      <c r="F64" s="35">
        <v>428</v>
      </c>
      <c r="G64" s="16"/>
      <c r="H64" s="47">
        <f>F64+G64</f>
        <v>428</v>
      </c>
      <c r="I64" s="48"/>
      <c r="J64" s="35">
        <f>H64+I64</f>
        <v>428</v>
      </c>
      <c r="K64" s="16"/>
      <c r="L64" s="35">
        <f>J64+K64</f>
        <v>428</v>
      </c>
      <c r="M64" s="16"/>
      <c r="N64" s="66">
        <f>L64+M64</f>
        <v>428</v>
      </c>
    </row>
    <row r="65" spans="1:14" ht="46.8">
      <c r="A65" s="14" t="s">
        <v>52</v>
      </c>
      <c r="B65" s="14" t="s">
        <v>109</v>
      </c>
      <c r="C65" s="14" t="s">
        <v>2</v>
      </c>
      <c r="D65" s="14" t="s">
        <v>139</v>
      </c>
      <c r="E65" s="11" t="s">
        <v>55</v>
      </c>
      <c r="F65" s="35">
        <v>221</v>
      </c>
      <c r="G65" s="16"/>
      <c r="H65" s="47">
        <f t="shared" ref="H65:H67" si="54">F65+G65</f>
        <v>221</v>
      </c>
      <c r="I65" s="48"/>
      <c r="J65" s="35">
        <f t="shared" ref="J65:J67" si="55">H65+I65</f>
        <v>221</v>
      </c>
      <c r="K65" s="16"/>
      <c r="L65" s="35">
        <f t="shared" ref="L65:L67" si="56">J65+K65</f>
        <v>221</v>
      </c>
      <c r="M65" s="16"/>
      <c r="N65" s="66">
        <f t="shared" ref="N65:N67" si="57">L65+M65</f>
        <v>221</v>
      </c>
    </row>
    <row r="66" spans="1:14" ht="46.8">
      <c r="A66" s="14" t="s">
        <v>48</v>
      </c>
      <c r="B66" s="14" t="s">
        <v>109</v>
      </c>
      <c r="C66" s="14" t="s">
        <v>2</v>
      </c>
      <c r="D66" s="14" t="s">
        <v>139</v>
      </c>
      <c r="E66" s="11" t="s">
        <v>55</v>
      </c>
      <c r="F66" s="35">
        <v>2282.4</v>
      </c>
      <c r="G66" s="16"/>
      <c r="H66" s="47">
        <f t="shared" si="54"/>
        <v>2282.4</v>
      </c>
      <c r="I66" s="48"/>
      <c r="J66" s="35">
        <f t="shared" si="55"/>
        <v>2282.4</v>
      </c>
      <c r="K66" s="16"/>
      <c r="L66" s="35">
        <f t="shared" si="56"/>
        <v>2282.4</v>
      </c>
      <c r="M66" s="16"/>
      <c r="N66" s="66">
        <f t="shared" si="57"/>
        <v>2282.4</v>
      </c>
    </row>
    <row r="67" spans="1:14" ht="46.8">
      <c r="A67" s="14" t="s">
        <v>26</v>
      </c>
      <c r="B67" s="14" t="s">
        <v>109</v>
      </c>
      <c r="C67" s="14" t="s">
        <v>2</v>
      </c>
      <c r="D67" s="14" t="s">
        <v>139</v>
      </c>
      <c r="E67" s="11" t="s">
        <v>55</v>
      </c>
      <c r="F67" s="35">
        <v>1400.4</v>
      </c>
      <c r="G67" s="16"/>
      <c r="H67" s="47">
        <f t="shared" si="54"/>
        <v>1400.4</v>
      </c>
      <c r="I67" s="48"/>
      <c r="J67" s="35">
        <f t="shared" si="55"/>
        <v>1400.4</v>
      </c>
      <c r="K67" s="16"/>
      <c r="L67" s="35">
        <f t="shared" si="56"/>
        <v>1400.4</v>
      </c>
      <c r="M67" s="16"/>
      <c r="N67" s="66">
        <f t="shared" si="57"/>
        <v>1400.4</v>
      </c>
    </row>
    <row r="68" spans="1:14" ht="62.4">
      <c r="A68" s="12" t="s">
        <v>0</v>
      </c>
      <c r="B68" s="12" t="s">
        <v>110</v>
      </c>
      <c r="C68" s="12" t="s">
        <v>2</v>
      </c>
      <c r="D68" s="12" t="s">
        <v>139</v>
      </c>
      <c r="E68" s="30" t="s">
        <v>90</v>
      </c>
      <c r="F68" s="37">
        <f t="shared" ref="F68:N68" si="58">F69</f>
        <v>2600</v>
      </c>
      <c r="G68" s="8">
        <f t="shared" si="58"/>
        <v>0</v>
      </c>
      <c r="H68" s="51">
        <f t="shared" si="58"/>
        <v>2600</v>
      </c>
      <c r="I68" s="52">
        <f t="shared" si="58"/>
        <v>0</v>
      </c>
      <c r="J68" s="37">
        <f t="shared" si="58"/>
        <v>2600</v>
      </c>
      <c r="K68" s="8">
        <f t="shared" si="58"/>
        <v>105</v>
      </c>
      <c r="L68" s="37">
        <f t="shared" si="58"/>
        <v>2705</v>
      </c>
      <c r="M68" s="8">
        <f t="shared" si="58"/>
        <v>0</v>
      </c>
      <c r="N68" s="58">
        <f t="shared" si="58"/>
        <v>2705</v>
      </c>
    </row>
    <row r="69" spans="1:14" ht="62.4">
      <c r="A69" s="14" t="s">
        <v>34</v>
      </c>
      <c r="B69" s="14" t="s">
        <v>111</v>
      </c>
      <c r="C69" s="14" t="s">
        <v>2</v>
      </c>
      <c r="D69" s="14" t="s">
        <v>139</v>
      </c>
      <c r="E69" s="11" t="s">
        <v>91</v>
      </c>
      <c r="F69" s="35">
        <v>2600</v>
      </c>
      <c r="G69" s="16"/>
      <c r="H69" s="47">
        <f>F69+G69</f>
        <v>2600</v>
      </c>
      <c r="I69" s="48"/>
      <c r="J69" s="35">
        <f>H69+I69</f>
        <v>2600</v>
      </c>
      <c r="K69" s="16">
        <v>105</v>
      </c>
      <c r="L69" s="35">
        <f>J69+K69</f>
        <v>2705</v>
      </c>
      <c r="M69" s="16"/>
      <c r="N69" s="66">
        <f>L69+M69</f>
        <v>2705</v>
      </c>
    </row>
    <row r="70" spans="1:14" ht="93.6">
      <c r="A70" s="12" t="s">
        <v>0</v>
      </c>
      <c r="B70" s="12" t="s">
        <v>112</v>
      </c>
      <c r="C70" s="12" t="s">
        <v>2</v>
      </c>
      <c r="D70" s="12" t="s">
        <v>139</v>
      </c>
      <c r="E70" s="10" t="s">
        <v>92</v>
      </c>
      <c r="F70" s="37">
        <f t="shared" ref="F70:N70" si="59">F71</f>
        <v>270.60000000000002</v>
      </c>
      <c r="G70" s="8">
        <f t="shared" si="59"/>
        <v>0</v>
      </c>
      <c r="H70" s="51">
        <f t="shared" si="59"/>
        <v>270.60000000000002</v>
      </c>
      <c r="I70" s="52">
        <f t="shared" si="59"/>
        <v>0</v>
      </c>
      <c r="J70" s="37">
        <f t="shared" si="59"/>
        <v>270.60000000000002</v>
      </c>
      <c r="K70" s="8">
        <f t="shared" si="59"/>
        <v>0</v>
      </c>
      <c r="L70" s="37">
        <f t="shared" si="59"/>
        <v>270.60000000000002</v>
      </c>
      <c r="M70" s="8">
        <f t="shared" si="59"/>
        <v>0</v>
      </c>
      <c r="N70" s="58">
        <f t="shared" si="59"/>
        <v>270.60000000000002</v>
      </c>
    </row>
    <row r="71" spans="1:14" ht="93.6">
      <c r="A71" s="14" t="s">
        <v>34</v>
      </c>
      <c r="B71" s="14" t="s">
        <v>113</v>
      </c>
      <c r="C71" s="14" t="s">
        <v>2</v>
      </c>
      <c r="D71" s="14" t="s">
        <v>139</v>
      </c>
      <c r="E71" s="11" t="s">
        <v>144</v>
      </c>
      <c r="F71" s="35">
        <v>270.60000000000002</v>
      </c>
      <c r="G71" s="16"/>
      <c r="H71" s="47">
        <f>F71+G71</f>
        <v>270.60000000000002</v>
      </c>
      <c r="I71" s="48"/>
      <c r="J71" s="35">
        <f>H71+I71</f>
        <v>270.60000000000002</v>
      </c>
      <c r="K71" s="16"/>
      <c r="L71" s="35">
        <f>J71+K71</f>
        <v>270.60000000000002</v>
      </c>
      <c r="M71" s="16"/>
      <c r="N71" s="66">
        <f>L71+M71</f>
        <v>270.60000000000002</v>
      </c>
    </row>
    <row r="72" spans="1:14" ht="78">
      <c r="A72" s="12" t="s">
        <v>0</v>
      </c>
      <c r="B72" s="12" t="s">
        <v>114</v>
      </c>
      <c r="C72" s="12" t="s">
        <v>2</v>
      </c>
      <c r="D72" s="12" t="s">
        <v>139</v>
      </c>
      <c r="E72" s="10" t="s">
        <v>88</v>
      </c>
      <c r="F72" s="37">
        <f t="shared" ref="F72:N72" si="60">F73</f>
        <v>1881.4</v>
      </c>
      <c r="G72" s="8">
        <f t="shared" si="60"/>
        <v>0</v>
      </c>
      <c r="H72" s="51">
        <f t="shared" si="60"/>
        <v>1881.4</v>
      </c>
      <c r="I72" s="52">
        <f t="shared" si="60"/>
        <v>0</v>
      </c>
      <c r="J72" s="37">
        <f t="shared" si="60"/>
        <v>1881.4</v>
      </c>
      <c r="K72" s="8">
        <f t="shared" si="60"/>
        <v>-1254.2</v>
      </c>
      <c r="L72" s="37">
        <f t="shared" si="60"/>
        <v>627.20000000000005</v>
      </c>
      <c r="M72" s="8">
        <f t="shared" si="60"/>
        <v>0</v>
      </c>
      <c r="N72" s="58">
        <f t="shared" si="60"/>
        <v>627.20000000000005</v>
      </c>
    </row>
    <row r="73" spans="1:14" ht="78">
      <c r="A73" s="14" t="s">
        <v>26</v>
      </c>
      <c r="B73" s="14" t="s">
        <v>115</v>
      </c>
      <c r="C73" s="14" t="s">
        <v>2</v>
      </c>
      <c r="D73" s="14" t="s">
        <v>139</v>
      </c>
      <c r="E73" s="11" t="s">
        <v>89</v>
      </c>
      <c r="F73" s="35">
        <v>1881.4</v>
      </c>
      <c r="G73" s="16"/>
      <c r="H73" s="47">
        <f>F73+G73</f>
        <v>1881.4</v>
      </c>
      <c r="I73" s="48"/>
      <c r="J73" s="35">
        <f>H73+I73</f>
        <v>1881.4</v>
      </c>
      <c r="K73" s="16">
        <v>-1254.2</v>
      </c>
      <c r="L73" s="35">
        <f>J73+K73</f>
        <v>627.20000000000005</v>
      </c>
      <c r="M73" s="16"/>
      <c r="N73" s="66">
        <f>L73+M73</f>
        <v>627.20000000000005</v>
      </c>
    </row>
    <row r="74" spans="1:14" ht="62.4">
      <c r="A74" s="24" t="s">
        <v>0</v>
      </c>
      <c r="B74" s="24" t="s">
        <v>104</v>
      </c>
      <c r="C74" s="24" t="s">
        <v>2</v>
      </c>
      <c r="D74" s="24" t="s">
        <v>139</v>
      </c>
      <c r="E74" s="10" t="s">
        <v>105</v>
      </c>
      <c r="F74" s="33">
        <f t="shared" ref="F74:N74" si="61">F75</f>
        <v>0.27</v>
      </c>
      <c r="G74" s="5">
        <f t="shared" si="61"/>
        <v>0</v>
      </c>
      <c r="H74" s="45">
        <f t="shared" si="61"/>
        <v>0.27</v>
      </c>
      <c r="I74" s="46">
        <f t="shared" si="61"/>
        <v>0</v>
      </c>
      <c r="J74" s="33">
        <f t="shared" si="61"/>
        <v>0.27</v>
      </c>
      <c r="K74" s="5">
        <f t="shared" si="61"/>
        <v>0</v>
      </c>
      <c r="L74" s="33">
        <f t="shared" si="61"/>
        <v>0.27</v>
      </c>
      <c r="M74" s="5">
        <f t="shared" si="61"/>
        <v>0</v>
      </c>
      <c r="N74" s="57">
        <f t="shared" si="61"/>
        <v>0.27</v>
      </c>
    </row>
    <row r="75" spans="1:14" ht="78">
      <c r="A75" s="25" t="s">
        <v>26</v>
      </c>
      <c r="B75" s="25" t="s">
        <v>107</v>
      </c>
      <c r="C75" s="25" t="s">
        <v>2</v>
      </c>
      <c r="D75" s="25" t="s">
        <v>139</v>
      </c>
      <c r="E75" s="11" t="s">
        <v>106</v>
      </c>
      <c r="F75" s="35">
        <v>0.27</v>
      </c>
      <c r="G75" s="16"/>
      <c r="H75" s="47">
        <f>F75+G75</f>
        <v>0.27</v>
      </c>
      <c r="I75" s="48"/>
      <c r="J75" s="35">
        <f>H75+I75</f>
        <v>0.27</v>
      </c>
      <c r="K75" s="16"/>
      <c r="L75" s="35">
        <f>J75+K75</f>
        <v>0.27</v>
      </c>
      <c r="M75" s="16"/>
      <c r="N75" s="66">
        <f>L75+M75</f>
        <v>0.27</v>
      </c>
    </row>
    <row r="76" spans="1:14" ht="31.2">
      <c r="A76" s="24" t="s">
        <v>0</v>
      </c>
      <c r="B76" s="24" t="s">
        <v>152</v>
      </c>
      <c r="C76" s="24" t="s">
        <v>2</v>
      </c>
      <c r="D76" s="25" t="s">
        <v>139</v>
      </c>
      <c r="E76" s="10" t="s">
        <v>154</v>
      </c>
      <c r="F76" s="33">
        <f t="shared" ref="F76:N76" si="62">F77</f>
        <v>100.6</v>
      </c>
      <c r="G76" s="33">
        <f t="shared" si="62"/>
        <v>0</v>
      </c>
      <c r="H76" s="45">
        <f t="shared" si="62"/>
        <v>100.6</v>
      </c>
      <c r="I76" s="45">
        <f t="shared" si="62"/>
        <v>0</v>
      </c>
      <c r="J76" s="33">
        <f t="shared" si="62"/>
        <v>100.6</v>
      </c>
      <c r="K76" s="33">
        <f t="shared" si="62"/>
        <v>0</v>
      </c>
      <c r="L76" s="33">
        <f t="shared" si="62"/>
        <v>100.6</v>
      </c>
      <c r="M76" s="33">
        <f t="shared" si="62"/>
        <v>0</v>
      </c>
      <c r="N76" s="57">
        <f t="shared" si="62"/>
        <v>100.6</v>
      </c>
    </row>
    <row r="77" spans="1:14" ht="46.8">
      <c r="A77" s="25" t="s">
        <v>26</v>
      </c>
      <c r="B77" s="25" t="s">
        <v>153</v>
      </c>
      <c r="C77" s="25" t="s">
        <v>2</v>
      </c>
      <c r="D77" s="25" t="s">
        <v>139</v>
      </c>
      <c r="E77" s="11" t="s">
        <v>155</v>
      </c>
      <c r="F77" s="35">
        <v>100.6</v>
      </c>
      <c r="G77" s="16"/>
      <c r="H77" s="47">
        <f>F77+G77</f>
        <v>100.6</v>
      </c>
      <c r="I77" s="48"/>
      <c r="J77" s="35">
        <f>H77+I77</f>
        <v>100.6</v>
      </c>
      <c r="K77" s="16"/>
      <c r="L77" s="35">
        <f>J77+K77</f>
        <v>100.6</v>
      </c>
      <c r="M77" s="16"/>
      <c r="N77" s="66">
        <f>L77+M77</f>
        <v>100.6</v>
      </c>
    </row>
    <row r="78" spans="1:14" ht="15.6">
      <c r="A78" s="12" t="s">
        <v>0</v>
      </c>
      <c r="B78" s="12" t="s">
        <v>116</v>
      </c>
      <c r="C78" s="12" t="s">
        <v>2</v>
      </c>
      <c r="D78" s="12" t="s">
        <v>139</v>
      </c>
      <c r="E78" s="10" t="s">
        <v>56</v>
      </c>
      <c r="F78" s="37">
        <f>F79+F80</f>
        <v>7467.7</v>
      </c>
      <c r="G78" s="37">
        <f t="shared" ref="G78:H78" si="63">G79+G80</f>
        <v>0</v>
      </c>
      <c r="H78" s="51">
        <f t="shared" si="63"/>
        <v>7467.7</v>
      </c>
      <c r="I78" s="51">
        <f t="shared" ref="I78:J78" si="64">I79+I80</f>
        <v>0</v>
      </c>
      <c r="J78" s="37">
        <f t="shared" si="64"/>
        <v>7467.7</v>
      </c>
      <c r="K78" s="37">
        <f t="shared" ref="K78:L78" si="65">K79+K80</f>
        <v>-86.399999999999977</v>
      </c>
      <c r="L78" s="37">
        <f t="shared" si="65"/>
        <v>7381.3</v>
      </c>
      <c r="M78" s="37">
        <f t="shared" ref="M78:N78" si="66">M79+M80</f>
        <v>0</v>
      </c>
      <c r="N78" s="58">
        <f t="shared" si="66"/>
        <v>7381.3</v>
      </c>
    </row>
    <row r="79" spans="1:14" ht="15.6">
      <c r="A79" s="14" t="s">
        <v>34</v>
      </c>
      <c r="B79" s="14" t="s">
        <v>117</v>
      </c>
      <c r="C79" s="14" t="s">
        <v>2</v>
      </c>
      <c r="D79" s="25" t="s">
        <v>139</v>
      </c>
      <c r="E79" s="11" t="s">
        <v>57</v>
      </c>
      <c r="F79" s="35">
        <v>6856.7</v>
      </c>
      <c r="G79" s="16"/>
      <c r="H79" s="47">
        <f>F79+G79</f>
        <v>6856.7</v>
      </c>
      <c r="I79" s="48"/>
      <c r="J79" s="35">
        <f>H79+I79</f>
        <v>6856.7</v>
      </c>
      <c r="K79" s="16">
        <v>274.60000000000002</v>
      </c>
      <c r="L79" s="35">
        <f>J79+K79</f>
        <v>7131.3</v>
      </c>
      <c r="M79" s="16"/>
      <c r="N79" s="66">
        <f>L79+M79</f>
        <v>7131.3</v>
      </c>
    </row>
    <row r="80" spans="1:14" ht="15.6">
      <c r="A80" s="14" t="s">
        <v>26</v>
      </c>
      <c r="B80" s="14" t="s">
        <v>117</v>
      </c>
      <c r="C80" s="14" t="s">
        <v>2</v>
      </c>
      <c r="D80" s="25" t="s">
        <v>139</v>
      </c>
      <c r="E80" s="11" t="s">
        <v>57</v>
      </c>
      <c r="F80" s="35">
        <v>611</v>
      </c>
      <c r="G80" s="16"/>
      <c r="H80" s="47">
        <f>F80+G80</f>
        <v>611</v>
      </c>
      <c r="I80" s="48"/>
      <c r="J80" s="35">
        <f>H80+I80</f>
        <v>611</v>
      </c>
      <c r="K80" s="16">
        <v>-361</v>
      </c>
      <c r="L80" s="35">
        <f>J80+K80</f>
        <v>250</v>
      </c>
      <c r="M80" s="16"/>
      <c r="N80" s="66">
        <f>L80+M80</f>
        <v>250</v>
      </c>
    </row>
    <row r="81" spans="1:14" ht="15.6">
      <c r="A81" s="12" t="s">
        <v>0</v>
      </c>
      <c r="B81" s="12" t="s">
        <v>121</v>
      </c>
      <c r="C81" s="12" t="s">
        <v>2</v>
      </c>
      <c r="D81" s="12" t="s">
        <v>139</v>
      </c>
      <c r="E81" s="10" t="s">
        <v>58</v>
      </c>
      <c r="F81" s="37">
        <f>F82</f>
        <v>96</v>
      </c>
      <c r="G81" s="37">
        <f t="shared" ref="G81:J81" si="67">G82</f>
        <v>0</v>
      </c>
      <c r="H81" s="51">
        <f t="shared" si="67"/>
        <v>96</v>
      </c>
      <c r="I81" s="51">
        <f t="shared" si="67"/>
        <v>0</v>
      </c>
      <c r="J81" s="37">
        <f t="shared" si="67"/>
        <v>96</v>
      </c>
      <c r="K81" s="37">
        <f>K82+K85</f>
        <v>22.799999999999997</v>
      </c>
      <c r="L81" s="37">
        <f>L82+L85</f>
        <v>118.8</v>
      </c>
      <c r="M81" s="37">
        <f>M82+M85</f>
        <v>256.95</v>
      </c>
      <c r="N81" s="58">
        <f>N82+N85</f>
        <v>375.75</v>
      </c>
    </row>
    <row r="82" spans="1:14" ht="78">
      <c r="A82" s="12" t="s">
        <v>0</v>
      </c>
      <c r="B82" s="12" t="s">
        <v>122</v>
      </c>
      <c r="C82" s="12" t="s">
        <v>2</v>
      </c>
      <c r="D82" s="12" t="s">
        <v>139</v>
      </c>
      <c r="E82" s="10" t="s">
        <v>164</v>
      </c>
      <c r="F82" s="37">
        <f>F83+F84</f>
        <v>96</v>
      </c>
      <c r="G82" s="37">
        <f t="shared" ref="G82:H82" si="68">G83+G84</f>
        <v>0</v>
      </c>
      <c r="H82" s="51">
        <f t="shared" si="68"/>
        <v>96</v>
      </c>
      <c r="I82" s="51">
        <f t="shared" ref="I82:J82" si="69">I83+I84</f>
        <v>0</v>
      </c>
      <c r="J82" s="37">
        <f t="shared" si="69"/>
        <v>96</v>
      </c>
      <c r="K82" s="37">
        <f t="shared" ref="K82:L82" si="70">K83+K84</f>
        <v>-30</v>
      </c>
      <c r="L82" s="37">
        <f t="shared" si="70"/>
        <v>66</v>
      </c>
      <c r="M82" s="37">
        <f t="shared" ref="M82:N82" si="71">M83+M84</f>
        <v>0</v>
      </c>
      <c r="N82" s="58">
        <f t="shared" si="71"/>
        <v>66</v>
      </c>
    </row>
    <row r="83" spans="1:14" ht="78">
      <c r="A83" s="14" t="s">
        <v>48</v>
      </c>
      <c r="B83" s="14" t="s">
        <v>123</v>
      </c>
      <c r="C83" s="14" t="s">
        <v>2</v>
      </c>
      <c r="D83" s="14" t="s">
        <v>139</v>
      </c>
      <c r="E83" s="11" t="s">
        <v>165</v>
      </c>
      <c r="F83" s="38">
        <v>3</v>
      </c>
      <c r="G83" s="16"/>
      <c r="H83" s="47">
        <f>F83+G83</f>
        <v>3</v>
      </c>
      <c r="I83" s="48"/>
      <c r="J83" s="35">
        <f>H83+I83</f>
        <v>3</v>
      </c>
      <c r="K83" s="16"/>
      <c r="L83" s="35">
        <f>J83+K83</f>
        <v>3</v>
      </c>
      <c r="M83" s="16"/>
      <c r="N83" s="66">
        <f>L83+M83</f>
        <v>3</v>
      </c>
    </row>
    <row r="84" spans="1:14" ht="78">
      <c r="A84" s="14" t="s">
        <v>26</v>
      </c>
      <c r="B84" s="14" t="s">
        <v>123</v>
      </c>
      <c r="C84" s="14" t="s">
        <v>2</v>
      </c>
      <c r="D84" s="14" t="s">
        <v>139</v>
      </c>
      <c r="E84" s="11" t="s">
        <v>165</v>
      </c>
      <c r="F84" s="35">
        <v>93</v>
      </c>
      <c r="G84" s="16"/>
      <c r="H84" s="47">
        <f>F84+G84</f>
        <v>93</v>
      </c>
      <c r="I84" s="48"/>
      <c r="J84" s="35">
        <f>H84+I84</f>
        <v>93</v>
      </c>
      <c r="K84" s="16">
        <v>-30</v>
      </c>
      <c r="L84" s="35">
        <f>J84+K84</f>
        <v>63</v>
      </c>
      <c r="M84" s="16"/>
      <c r="N84" s="66">
        <f>L84+M84</f>
        <v>63</v>
      </c>
    </row>
    <row r="85" spans="1:14" ht="31.2">
      <c r="A85" s="12" t="s">
        <v>0</v>
      </c>
      <c r="B85" s="12" t="s">
        <v>127</v>
      </c>
      <c r="C85" s="12" t="s">
        <v>2</v>
      </c>
      <c r="D85" s="12" t="s">
        <v>139</v>
      </c>
      <c r="E85" s="10" t="s">
        <v>142</v>
      </c>
      <c r="F85" s="39">
        <f t="shared" ref="F85:K85" si="72">F87</f>
        <v>0</v>
      </c>
      <c r="G85" s="9">
        <f t="shared" si="72"/>
        <v>0</v>
      </c>
      <c r="H85" s="54">
        <f t="shared" si="72"/>
        <v>0</v>
      </c>
      <c r="I85" s="55">
        <f t="shared" si="72"/>
        <v>0</v>
      </c>
      <c r="J85" s="39">
        <f t="shared" si="72"/>
        <v>0</v>
      </c>
      <c r="K85" s="9">
        <f t="shared" si="72"/>
        <v>52.8</v>
      </c>
      <c r="L85" s="39">
        <f>L86+L87</f>
        <v>52.8</v>
      </c>
      <c r="M85" s="39">
        <f t="shared" ref="M85:N85" si="73">M86+M87</f>
        <v>256.95</v>
      </c>
      <c r="N85" s="68">
        <f t="shared" si="73"/>
        <v>309.75</v>
      </c>
    </row>
    <row r="86" spans="1:14" ht="31.2">
      <c r="A86" s="14" t="s">
        <v>48</v>
      </c>
      <c r="B86" s="14" t="s">
        <v>126</v>
      </c>
      <c r="C86" s="14" t="s">
        <v>2</v>
      </c>
      <c r="D86" s="14" t="s">
        <v>139</v>
      </c>
      <c r="E86" s="11" t="s">
        <v>141</v>
      </c>
      <c r="F86" s="35"/>
      <c r="G86" s="16"/>
      <c r="H86" s="47">
        <f>F86+G86</f>
        <v>0</v>
      </c>
      <c r="I86" s="48"/>
      <c r="J86" s="35">
        <f>H86+I86</f>
        <v>0</v>
      </c>
      <c r="K86" s="16"/>
      <c r="L86" s="35">
        <f>J86+K86</f>
        <v>0</v>
      </c>
      <c r="M86" s="16">
        <v>256.95</v>
      </c>
      <c r="N86" s="66">
        <f>L86+M86</f>
        <v>256.95</v>
      </c>
    </row>
    <row r="87" spans="1:14" ht="31.2">
      <c r="A87" s="14" t="s">
        <v>26</v>
      </c>
      <c r="B87" s="14" t="s">
        <v>126</v>
      </c>
      <c r="C87" s="14" t="s">
        <v>2</v>
      </c>
      <c r="D87" s="14" t="s">
        <v>139</v>
      </c>
      <c r="E87" s="11" t="s">
        <v>141</v>
      </c>
      <c r="F87" s="35"/>
      <c r="G87" s="16"/>
      <c r="H87" s="47">
        <f>F87+G87</f>
        <v>0</v>
      </c>
      <c r="I87" s="48"/>
      <c r="J87" s="35">
        <f>H87+I87</f>
        <v>0</v>
      </c>
      <c r="K87" s="16">
        <v>52.8</v>
      </c>
      <c r="L87" s="35">
        <f>J87+K87</f>
        <v>52.8</v>
      </c>
      <c r="M87" s="16"/>
      <c r="N87" s="66">
        <f>L87+M87</f>
        <v>52.8</v>
      </c>
    </row>
    <row r="88" spans="1:14" ht="31.2">
      <c r="A88" s="12" t="s">
        <v>0</v>
      </c>
      <c r="B88" s="12" t="s">
        <v>128</v>
      </c>
      <c r="C88" s="12" t="s">
        <v>2</v>
      </c>
      <c r="D88" s="12" t="s">
        <v>129</v>
      </c>
      <c r="E88" s="10" t="s">
        <v>130</v>
      </c>
      <c r="F88" s="39">
        <f t="shared" ref="F88" si="74">F89</f>
        <v>0</v>
      </c>
      <c r="G88" s="16"/>
      <c r="H88" s="54">
        <f>H89</f>
        <v>0</v>
      </c>
      <c r="I88" s="48"/>
      <c r="J88" s="39">
        <f>J89</f>
        <v>0</v>
      </c>
      <c r="K88" s="16"/>
      <c r="L88" s="39">
        <f>L89</f>
        <v>0</v>
      </c>
      <c r="M88" s="16"/>
      <c r="N88" s="68">
        <f>N89</f>
        <v>0</v>
      </c>
    </row>
    <row r="89" spans="1:14" ht="46.8">
      <c r="A89" s="14" t="s">
        <v>52</v>
      </c>
      <c r="B89" s="14" t="s">
        <v>131</v>
      </c>
      <c r="C89" s="14" t="s">
        <v>2</v>
      </c>
      <c r="D89" s="14" t="s">
        <v>129</v>
      </c>
      <c r="E89" s="11" t="s">
        <v>132</v>
      </c>
      <c r="F89" s="35"/>
      <c r="G89" s="16"/>
      <c r="H89" s="47"/>
      <c r="I89" s="48"/>
      <c r="J89" s="35"/>
      <c r="K89" s="16"/>
      <c r="L89" s="35"/>
      <c r="M89" s="16"/>
      <c r="N89" s="66"/>
    </row>
    <row r="90" spans="1:14" ht="15.6">
      <c r="A90" s="24" t="s">
        <v>0</v>
      </c>
      <c r="B90" s="24" t="s">
        <v>133</v>
      </c>
      <c r="C90" s="24" t="s">
        <v>2</v>
      </c>
      <c r="D90" s="24" t="s">
        <v>0</v>
      </c>
      <c r="E90" s="10" t="s">
        <v>137</v>
      </c>
      <c r="F90" s="39">
        <f t="shared" ref="F90:H90" si="75">F91+F92+F93</f>
        <v>0</v>
      </c>
      <c r="G90" s="9">
        <f t="shared" si="75"/>
        <v>0</v>
      </c>
      <c r="H90" s="54">
        <f t="shared" si="75"/>
        <v>0</v>
      </c>
      <c r="I90" s="55">
        <f t="shared" ref="I90:J90" si="76">I91+I92+I93</f>
        <v>0</v>
      </c>
      <c r="J90" s="39">
        <f t="shared" si="76"/>
        <v>0</v>
      </c>
      <c r="K90" s="9">
        <f t="shared" ref="K90:L90" si="77">K91+K92+K93</f>
        <v>0</v>
      </c>
      <c r="L90" s="39">
        <f t="shared" si="77"/>
        <v>0</v>
      </c>
      <c r="M90" s="9">
        <f t="shared" ref="M90:N90" si="78">M91+M92+M93</f>
        <v>0</v>
      </c>
      <c r="N90" s="68">
        <f t="shared" si="78"/>
        <v>0</v>
      </c>
    </row>
    <row r="91" spans="1:14" ht="31.2">
      <c r="A91" s="14" t="s">
        <v>34</v>
      </c>
      <c r="B91" s="14" t="s">
        <v>134</v>
      </c>
      <c r="C91" s="14" t="s">
        <v>2</v>
      </c>
      <c r="D91" s="14" t="s">
        <v>129</v>
      </c>
      <c r="E91" s="11" t="s">
        <v>135</v>
      </c>
      <c r="F91" s="35"/>
      <c r="G91" s="16"/>
      <c r="H91" s="47"/>
      <c r="I91" s="48"/>
      <c r="J91" s="35"/>
      <c r="K91" s="16"/>
      <c r="L91" s="35"/>
      <c r="M91" s="16"/>
      <c r="N91" s="66"/>
    </row>
    <row r="92" spans="1:14" ht="31.2">
      <c r="A92" s="14" t="s">
        <v>52</v>
      </c>
      <c r="B92" s="14" t="s">
        <v>134</v>
      </c>
      <c r="C92" s="14" t="s">
        <v>2</v>
      </c>
      <c r="D92" s="14" t="s">
        <v>139</v>
      </c>
      <c r="E92" s="11" t="s">
        <v>135</v>
      </c>
      <c r="F92" s="35"/>
      <c r="G92" s="16"/>
      <c r="H92" s="47">
        <f>F92+G92</f>
        <v>0</v>
      </c>
      <c r="I92" s="48"/>
      <c r="J92" s="35">
        <f>H92+I92</f>
        <v>0</v>
      </c>
      <c r="K92" s="16"/>
      <c r="L92" s="35">
        <f>J92+K92</f>
        <v>0</v>
      </c>
      <c r="M92" s="16"/>
      <c r="N92" s="66">
        <f>L92+M92</f>
        <v>0</v>
      </c>
    </row>
    <row r="93" spans="1:14" ht="31.2">
      <c r="A93" s="14" t="s">
        <v>26</v>
      </c>
      <c r="B93" s="14" t="s">
        <v>136</v>
      </c>
      <c r="C93" s="14" t="s">
        <v>2</v>
      </c>
      <c r="D93" s="14" t="s">
        <v>129</v>
      </c>
      <c r="E93" s="11" t="s">
        <v>135</v>
      </c>
      <c r="F93" s="35"/>
      <c r="G93" s="16"/>
      <c r="H93" s="47"/>
      <c r="I93" s="48"/>
      <c r="J93" s="35"/>
      <c r="K93" s="16"/>
      <c r="L93" s="35"/>
      <c r="M93" s="16"/>
      <c r="N93" s="66"/>
    </row>
    <row r="94" spans="1:14" ht="46.8">
      <c r="A94" s="12" t="s">
        <v>0</v>
      </c>
      <c r="B94" s="12" t="s">
        <v>75</v>
      </c>
      <c r="C94" s="12" t="s">
        <v>2</v>
      </c>
      <c r="D94" s="12" t="s">
        <v>139</v>
      </c>
      <c r="E94" s="10" t="s">
        <v>74</v>
      </c>
      <c r="F94" s="37">
        <f>F95+F97</f>
        <v>0</v>
      </c>
      <c r="G94" s="8">
        <f t="shared" ref="G94:H94" si="79">G95+G97</f>
        <v>-1.07569</v>
      </c>
      <c r="H94" s="51">
        <f t="shared" si="79"/>
        <v>-1.07569</v>
      </c>
      <c r="I94" s="52">
        <f t="shared" ref="I94:J94" si="80">I95+I97</f>
        <v>0</v>
      </c>
      <c r="J94" s="37">
        <f t="shared" si="80"/>
        <v>-1.07569</v>
      </c>
      <c r="K94" s="8">
        <f t="shared" ref="K94" si="81">K95+K97</f>
        <v>0</v>
      </c>
      <c r="L94" s="37">
        <f>L95+L96+L97</f>
        <v>-1.07569</v>
      </c>
      <c r="M94" s="37">
        <f t="shared" ref="M94:N94" si="82">M95+M96+M97</f>
        <v>-62.761679999999998</v>
      </c>
      <c r="N94" s="58">
        <f t="shared" si="82"/>
        <v>-63.83737</v>
      </c>
    </row>
    <row r="95" spans="1:14" ht="78">
      <c r="A95" s="14" t="s">
        <v>26</v>
      </c>
      <c r="B95" s="14" t="s">
        <v>125</v>
      </c>
      <c r="C95" s="14" t="s">
        <v>2</v>
      </c>
      <c r="D95" s="14" t="s">
        <v>139</v>
      </c>
      <c r="E95" s="11" t="s">
        <v>124</v>
      </c>
      <c r="F95" s="34"/>
      <c r="G95" s="16"/>
      <c r="H95" s="47">
        <f>F95+G95</f>
        <v>0</v>
      </c>
      <c r="I95" s="48"/>
      <c r="J95" s="35">
        <f>H95+I95</f>
        <v>0</v>
      </c>
      <c r="K95" s="16"/>
      <c r="L95" s="35">
        <f>J95+K95</f>
        <v>0</v>
      </c>
      <c r="M95" s="16"/>
      <c r="N95" s="66">
        <f>L95+M95</f>
        <v>0</v>
      </c>
    </row>
    <row r="96" spans="1:14" ht="46.8">
      <c r="A96" s="14" t="s">
        <v>52</v>
      </c>
      <c r="B96" s="14" t="s">
        <v>143</v>
      </c>
      <c r="C96" s="14" t="s">
        <v>2</v>
      </c>
      <c r="D96" s="14" t="s">
        <v>139</v>
      </c>
      <c r="E96" s="11" t="s">
        <v>74</v>
      </c>
      <c r="F96" s="34"/>
      <c r="G96" s="16"/>
      <c r="H96" s="47">
        <f>F96+G96</f>
        <v>0</v>
      </c>
      <c r="I96" s="48"/>
      <c r="J96" s="35">
        <f>H96+I96</f>
        <v>0</v>
      </c>
      <c r="K96" s="16"/>
      <c r="L96" s="35">
        <f>J96+K96</f>
        <v>0</v>
      </c>
      <c r="M96" s="16">
        <v>-62.761679999999998</v>
      </c>
      <c r="N96" s="66">
        <f>L96+M96</f>
        <v>-62.761679999999998</v>
      </c>
    </row>
    <row r="97" spans="1:14" ht="46.8">
      <c r="A97" s="14" t="s">
        <v>26</v>
      </c>
      <c r="B97" s="14" t="s">
        <v>143</v>
      </c>
      <c r="C97" s="14" t="s">
        <v>2</v>
      </c>
      <c r="D97" s="14" t="s">
        <v>139</v>
      </c>
      <c r="E97" s="11" t="s">
        <v>74</v>
      </c>
      <c r="F97" s="34"/>
      <c r="G97" s="16">
        <v>-1.07569</v>
      </c>
      <c r="H97" s="47">
        <f>F97+G97</f>
        <v>-1.07569</v>
      </c>
      <c r="I97" s="48"/>
      <c r="J97" s="35">
        <f>H97+I97</f>
        <v>-1.07569</v>
      </c>
      <c r="K97" s="16"/>
      <c r="L97" s="35">
        <f>J97+K97</f>
        <v>-1.07569</v>
      </c>
      <c r="M97" s="16"/>
      <c r="N97" s="66">
        <f>L97+M97</f>
        <v>-1.07569</v>
      </c>
    </row>
    <row r="98" spans="1:14" ht="15.6">
      <c r="A98" s="24" t="s">
        <v>0</v>
      </c>
      <c r="B98" s="24" t="s">
        <v>87</v>
      </c>
      <c r="C98" s="24" t="s">
        <v>2</v>
      </c>
      <c r="D98" s="24" t="s">
        <v>0</v>
      </c>
      <c r="E98" s="10" t="s">
        <v>59</v>
      </c>
      <c r="F98" s="37">
        <f t="shared" ref="F98:L98" si="83">F18+F48</f>
        <v>110587.15</v>
      </c>
      <c r="G98" s="8">
        <f t="shared" si="83"/>
        <v>5031.44931</v>
      </c>
      <c r="H98" s="51">
        <f t="shared" si="83"/>
        <v>115618.59930999999</v>
      </c>
      <c r="I98" s="52">
        <f t="shared" si="83"/>
        <v>82.488</v>
      </c>
      <c r="J98" s="37">
        <f t="shared" si="83"/>
        <v>115701.08730999999</v>
      </c>
      <c r="K98" s="8">
        <f t="shared" si="83"/>
        <v>200.61999999999995</v>
      </c>
      <c r="L98" s="37">
        <f t="shared" si="83"/>
        <v>115901.70731000001</v>
      </c>
      <c r="M98" s="8">
        <f t="shared" ref="M98:N98" si="84">M18+M48</f>
        <v>956.94999999999993</v>
      </c>
      <c r="N98" s="58">
        <f t="shared" si="84"/>
        <v>116858.65731000001</v>
      </c>
    </row>
    <row r="100" spans="1:14" ht="18">
      <c r="E100" s="43" t="s">
        <v>170</v>
      </c>
    </row>
  </sheetData>
  <mergeCells count="4">
    <mergeCell ref="C3:E3"/>
    <mergeCell ref="A16:D16"/>
    <mergeCell ref="A13:N13"/>
    <mergeCell ref="A14:N14"/>
  </mergeCells>
  <pageMargins left="0.98425196850393704" right="0.98425196850393704" top="0.98425196850393704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2021 год</vt:lpstr>
      <vt:lpstr>Лист2</vt:lpstr>
      <vt:lpstr>Лист3</vt:lpstr>
      <vt:lpstr>'Доходы 2021 год'!Заголовки_для_печати</vt:lpstr>
      <vt:lpstr>'Доходы 2021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2021-06-30T07:32:56Z</cp:lastPrinted>
  <dcterms:created xsi:type="dcterms:W3CDTF">2014-10-29T11:00:31Z</dcterms:created>
  <dcterms:modified xsi:type="dcterms:W3CDTF">2021-09-08T11:49:02Z</dcterms:modified>
</cp:coreProperties>
</file>