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6" yWindow="396" windowWidth="15192" windowHeight="10380"/>
  </bookViews>
  <sheets>
    <sheet name="Доходы 2021 год" sheetId="1" r:id="rId1"/>
    <sheet name="Лист2" sheetId="2" r:id="rId2"/>
    <sheet name="Лист3" sheetId="3" r:id="rId3"/>
  </sheets>
  <definedNames>
    <definedName name="_xlnm.Print_Titles" localSheetId="0">'Доходы 2021 год'!$19:$20</definedName>
    <definedName name="_xlnm.Print_Area" localSheetId="0">'Доходы 2021 год'!$A$1:$R$107</definedName>
  </definedNames>
  <calcPr calcId="124519"/>
</workbook>
</file>

<file path=xl/calcChain.xml><?xml version="1.0" encoding="utf-8"?>
<calcChain xmlns="http://schemas.openxmlformats.org/spreadsheetml/2006/main">
  <c r="R47" i="1"/>
  <c r="R46"/>
  <c r="Q46"/>
  <c r="Q101"/>
  <c r="Q97"/>
  <c r="R95"/>
  <c r="Q92"/>
  <c r="Q89"/>
  <c r="Q85"/>
  <c r="Q83"/>
  <c r="Q81"/>
  <c r="Q79"/>
  <c r="Q77"/>
  <c r="Q75"/>
  <c r="Q70"/>
  <c r="Q65"/>
  <c r="Q63"/>
  <c r="Q61"/>
  <c r="Q59"/>
  <c r="Q56"/>
  <c r="Q55" s="1"/>
  <c r="Q48"/>
  <c r="Q43"/>
  <c r="Q40"/>
  <c r="Q38"/>
  <c r="Q35"/>
  <c r="Q33"/>
  <c r="Q31"/>
  <c r="Q26"/>
  <c r="Q24"/>
  <c r="Q22"/>
  <c r="O63"/>
  <c r="P64"/>
  <c r="P63" s="1"/>
  <c r="Q69" l="1"/>
  <c r="R64"/>
  <c r="R63" s="1"/>
  <c r="Q21"/>
  <c r="Q88"/>
  <c r="Q58"/>
  <c r="P95"/>
  <c r="O101"/>
  <c r="O97"/>
  <c r="O92"/>
  <c r="O89"/>
  <c r="O85"/>
  <c r="O83"/>
  <c r="O81"/>
  <c r="O79"/>
  <c r="O77"/>
  <c r="O75"/>
  <c r="O70"/>
  <c r="O69" s="1"/>
  <c r="O65"/>
  <c r="O61"/>
  <c r="O59"/>
  <c r="O56"/>
  <c r="O55" s="1"/>
  <c r="O48"/>
  <c r="O43"/>
  <c r="O40"/>
  <c r="O38"/>
  <c r="O35"/>
  <c r="O33"/>
  <c r="O31"/>
  <c r="O26"/>
  <c r="O24"/>
  <c r="O22"/>
  <c r="M101"/>
  <c r="H103"/>
  <c r="J103" s="1"/>
  <c r="L103" s="1"/>
  <c r="N103" s="1"/>
  <c r="P103" s="1"/>
  <c r="R103" s="1"/>
  <c r="M92"/>
  <c r="H93"/>
  <c r="J93" s="1"/>
  <c r="L93" s="1"/>
  <c r="N93" s="1"/>
  <c r="P93" s="1"/>
  <c r="M97"/>
  <c r="N95"/>
  <c r="M89"/>
  <c r="M88" s="1"/>
  <c r="M85"/>
  <c r="M83"/>
  <c r="M81"/>
  <c r="M79"/>
  <c r="M77"/>
  <c r="M75"/>
  <c r="M70"/>
  <c r="M69" s="1"/>
  <c r="M65"/>
  <c r="M61"/>
  <c r="M59"/>
  <c r="M56"/>
  <c r="M55" s="1"/>
  <c r="M48"/>
  <c r="M43"/>
  <c r="M40"/>
  <c r="M38"/>
  <c r="M35"/>
  <c r="M33"/>
  <c r="M31"/>
  <c r="M26"/>
  <c r="M24"/>
  <c r="M22"/>
  <c r="K101"/>
  <c r="K97"/>
  <c r="L95"/>
  <c r="K92"/>
  <c r="K89"/>
  <c r="K88" s="1"/>
  <c r="K85"/>
  <c r="K83"/>
  <c r="K81"/>
  <c r="K79"/>
  <c r="K77"/>
  <c r="K75"/>
  <c r="K70"/>
  <c r="K65"/>
  <c r="K61"/>
  <c r="K59"/>
  <c r="K56"/>
  <c r="K55" s="1"/>
  <c r="K48"/>
  <c r="K43"/>
  <c r="K40"/>
  <c r="K38"/>
  <c r="K35"/>
  <c r="K33"/>
  <c r="K31"/>
  <c r="K26"/>
  <c r="K24"/>
  <c r="K22"/>
  <c r="F48"/>
  <c r="G48"/>
  <c r="I48"/>
  <c r="F33"/>
  <c r="G33"/>
  <c r="I33"/>
  <c r="I101"/>
  <c r="I97"/>
  <c r="J95"/>
  <c r="I92"/>
  <c r="I89"/>
  <c r="I88" s="1"/>
  <c r="I85"/>
  <c r="I83"/>
  <c r="I81"/>
  <c r="I79"/>
  <c r="I77"/>
  <c r="I75"/>
  <c r="I70"/>
  <c r="I65"/>
  <c r="I61"/>
  <c r="I59"/>
  <c r="I56"/>
  <c r="I55" s="1"/>
  <c r="I43"/>
  <c r="I40"/>
  <c r="I38"/>
  <c r="I35"/>
  <c r="I31"/>
  <c r="I26"/>
  <c r="I24"/>
  <c r="I22"/>
  <c r="H91"/>
  <c r="J91" s="1"/>
  <c r="L91" s="1"/>
  <c r="N91" s="1"/>
  <c r="P91" s="1"/>
  <c r="R91" s="1"/>
  <c r="H90"/>
  <c r="J90" s="1"/>
  <c r="L90" s="1"/>
  <c r="G89"/>
  <c r="G88" s="1"/>
  <c r="G61"/>
  <c r="H62"/>
  <c r="J62" s="1"/>
  <c r="J61" s="1"/>
  <c r="G85"/>
  <c r="H84"/>
  <c r="J84" s="1"/>
  <c r="J83" s="1"/>
  <c r="G83"/>
  <c r="H87"/>
  <c r="J87" s="1"/>
  <c r="L87" s="1"/>
  <c r="N87" s="1"/>
  <c r="P87" s="1"/>
  <c r="R87" s="1"/>
  <c r="G65"/>
  <c r="F65"/>
  <c r="F89"/>
  <c r="F88" s="1"/>
  <c r="F56"/>
  <c r="H83" l="1"/>
  <c r="I58"/>
  <c r="O21"/>
  <c r="Q54"/>
  <c r="Q53" s="1"/>
  <c r="Q105" s="1"/>
  <c r="R93"/>
  <c r="L62"/>
  <c r="L61" s="1"/>
  <c r="L84"/>
  <c r="L83" s="1"/>
  <c r="O58"/>
  <c r="O88"/>
  <c r="M21"/>
  <c r="M105" s="1"/>
  <c r="N90"/>
  <c r="L89"/>
  <c r="K69"/>
  <c r="K54" s="1"/>
  <c r="K53" s="1"/>
  <c r="N62"/>
  <c r="K58"/>
  <c r="M58"/>
  <c r="M54" s="1"/>
  <c r="M53" s="1"/>
  <c r="N84"/>
  <c r="K21"/>
  <c r="I69"/>
  <c r="I54" s="1"/>
  <c r="I53" s="1"/>
  <c r="J89"/>
  <c r="J88" s="1"/>
  <c r="H61"/>
  <c r="H89"/>
  <c r="H88" s="1"/>
  <c r="I21"/>
  <c r="F85"/>
  <c r="O54" l="1"/>
  <c r="O53" s="1"/>
  <c r="O105" s="1"/>
  <c r="N61"/>
  <c r="P62"/>
  <c r="N83"/>
  <c r="P84"/>
  <c r="N89"/>
  <c r="P90"/>
  <c r="K105"/>
  <c r="I105"/>
  <c r="G22"/>
  <c r="H23"/>
  <c r="J23" s="1"/>
  <c r="G24"/>
  <c r="H25"/>
  <c r="G26"/>
  <c r="H27"/>
  <c r="J27" s="1"/>
  <c r="L27" s="1"/>
  <c r="N27" s="1"/>
  <c r="P27" s="1"/>
  <c r="H28"/>
  <c r="J28" s="1"/>
  <c r="L28" s="1"/>
  <c r="H29"/>
  <c r="J29" s="1"/>
  <c r="L29" s="1"/>
  <c r="N29" s="1"/>
  <c r="P29" s="1"/>
  <c r="R29" s="1"/>
  <c r="H30"/>
  <c r="J30" s="1"/>
  <c r="L30" s="1"/>
  <c r="N30" s="1"/>
  <c r="P30" s="1"/>
  <c r="R30" s="1"/>
  <c r="G31"/>
  <c r="H32"/>
  <c r="H34"/>
  <c r="G35"/>
  <c r="H36"/>
  <c r="J36" s="1"/>
  <c r="L36" s="1"/>
  <c r="H37"/>
  <c r="J37" s="1"/>
  <c r="L37" s="1"/>
  <c r="N37" s="1"/>
  <c r="P37" s="1"/>
  <c r="G38"/>
  <c r="H39"/>
  <c r="J39" s="1"/>
  <c r="G40"/>
  <c r="H41"/>
  <c r="J41" s="1"/>
  <c r="L41" s="1"/>
  <c r="H42"/>
  <c r="J42" s="1"/>
  <c r="L42" s="1"/>
  <c r="N42" s="1"/>
  <c r="P42" s="1"/>
  <c r="R42" s="1"/>
  <c r="G43"/>
  <c r="H44"/>
  <c r="J44" s="1"/>
  <c r="L44" s="1"/>
  <c r="H45"/>
  <c r="J45" s="1"/>
  <c r="L45" s="1"/>
  <c r="N45" s="1"/>
  <c r="P45" s="1"/>
  <c r="R45" s="1"/>
  <c r="H49"/>
  <c r="H50"/>
  <c r="J50" s="1"/>
  <c r="L50" s="1"/>
  <c r="N50" s="1"/>
  <c r="R50" s="1"/>
  <c r="H51"/>
  <c r="J51" s="1"/>
  <c r="L51" s="1"/>
  <c r="N51" s="1"/>
  <c r="R51" s="1"/>
  <c r="R52"/>
  <c r="G56"/>
  <c r="G55" s="1"/>
  <c r="H57"/>
  <c r="G59"/>
  <c r="G58" s="1"/>
  <c r="H60"/>
  <c r="H66"/>
  <c r="J66" s="1"/>
  <c r="L66" s="1"/>
  <c r="H67"/>
  <c r="J67" s="1"/>
  <c r="L67" s="1"/>
  <c r="N67" s="1"/>
  <c r="P67" s="1"/>
  <c r="R67" s="1"/>
  <c r="H68"/>
  <c r="J68" s="1"/>
  <c r="L68" s="1"/>
  <c r="N68" s="1"/>
  <c r="P68" s="1"/>
  <c r="R68" s="1"/>
  <c r="G70"/>
  <c r="H71"/>
  <c r="J71" s="1"/>
  <c r="L71" s="1"/>
  <c r="H72"/>
  <c r="J72" s="1"/>
  <c r="L72" s="1"/>
  <c r="N72" s="1"/>
  <c r="P72" s="1"/>
  <c r="R72" s="1"/>
  <c r="H73"/>
  <c r="J73" s="1"/>
  <c r="L73" s="1"/>
  <c r="N73" s="1"/>
  <c r="P73" s="1"/>
  <c r="R73" s="1"/>
  <c r="H74"/>
  <c r="J74" s="1"/>
  <c r="L74" s="1"/>
  <c r="N74" s="1"/>
  <c r="P74" s="1"/>
  <c r="R74" s="1"/>
  <c r="G75"/>
  <c r="H76"/>
  <c r="G77"/>
  <c r="H78"/>
  <c r="G79"/>
  <c r="H80"/>
  <c r="G81"/>
  <c r="H82"/>
  <c r="H86"/>
  <c r="G92"/>
  <c r="H94"/>
  <c r="H95"/>
  <c r="G97"/>
  <c r="H99"/>
  <c r="G101"/>
  <c r="H102"/>
  <c r="J102" s="1"/>
  <c r="L102" s="1"/>
  <c r="H104"/>
  <c r="J104" s="1"/>
  <c r="L104" s="1"/>
  <c r="N104" s="1"/>
  <c r="P104" s="1"/>
  <c r="R104" s="1"/>
  <c r="R27" l="1"/>
  <c r="R90"/>
  <c r="R89" s="1"/>
  <c r="P89"/>
  <c r="R84"/>
  <c r="R83" s="1"/>
  <c r="P83"/>
  <c r="R62"/>
  <c r="R61" s="1"/>
  <c r="P61"/>
  <c r="R37"/>
  <c r="L101"/>
  <c r="L70"/>
  <c r="N71"/>
  <c r="L65"/>
  <c r="N66"/>
  <c r="J49"/>
  <c r="L49" s="1"/>
  <c r="H48"/>
  <c r="L43"/>
  <c r="N44"/>
  <c r="L35"/>
  <c r="N36"/>
  <c r="J34"/>
  <c r="H33"/>
  <c r="J22"/>
  <c r="L23"/>
  <c r="N102"/>
  <c r="L40"/>
  <c r="N41"/>
  <c r="J38"/>
  <c r="L39"/>
  <c r="L26"/>
  <c r="N28"/>
  <c r="J40"/>
  <c r="H85"/>
  <c r="J86"/>
  <c r="H59"/>
  <c r="J60"/>
  <c r="H56"/>
  <c r="H55" s="1"/>
  <c r="J57"/>
  <c r="H31"/>
  <c r="J32"/>
  <c r="H81"/>
  <c r="J82"/>
  <c r="H79"/>
  <c r="J80"/>
  <c r="H77"/>
  <c r="J78"/>
  <c r="H75"/>
  <c r="J76"/>
  <c r="H24"/>
  <c r="J25"/>
  <c r="J70"/>
  <c r="J65"/>
  <c r="J101"/>
  <c r="G69"/>
  <c r="J35"/>
  <c r="J26"/>
  <c r="H92"/>
  <c r="J94"/>
  <c r="H97"/>
  <c r="J99"/>
  <c r="J43"/>
  <c r="H65"/>
  <c r="H101"/>
  <c r="G21"/>
  <c r="H35"/>
  <c r="H26"/>
  <c r="H43"/>
  <c r="H40"/>
  <c r="H38"/>
  <c r="H22"/>
  <c r="H70"/>
  <c r="H69" s="1"/>
  <c r="N26" l="1"/>
  <c r="P28"/>
  <c r="N40"/>
  <c r="P41"/>
  <c r="P102"/>
  <c r="N101"/>
  <c r="N35"/>
  <c r="P36"/>
  <c r="N43"/>
  <c r="P44"/>
  <c r="N65"/>
  <c r="P66"/>
  <c r="N70"/>
  <c r="P71"/>
  <c r="H58"/>
  <c r="J48"/>
  <c r="N39"/>
  <c r="L38"/>
  <c r="N23"/>
  <c r="L22"/>
  <c r="J24"/>
  <c r="L25"/>
  <c r="J75"/>
  <c r="L76"/>
  <c r="J77"/>
  <c r="L78"/>
  <c r="J79"/>
  <c r="L80"/>
  <c r="J81"/>
  <c r="L82"/>
  <c r="J31"/>
  <c r="L32"/>
  <c r="J56"/>
  <c r="J55" s="1"/>
  <c r="L57"/>
  <c r="J59"/>
  <c r="L60"/>
  <c r="J85"/>
  <c r="L86"/>
  <c r="J33"/>
  <c r="L34"/>
  <c r="L48"/>
  <c r="N49"/>
  <c r="J97"/>
  <c r="L99"/>
  <c r="J92"/>
  <c r="L94"/>
  <c r="L92" s="1"/>
  <c r="J58"/>
  <c r="H54"/>
  <c r="H53" s="1"/>
  <c r="G54"/>
  <c r="G53" s="1"/>
  <c r="G105" s="1"/>
  <c r="H21"/>
  <c r="F101"/>
  <c r="F55"/>
  <c r="F97"/>
  <c r="F95"/>
  <c r="F92"/>
  <c r="F83"/>
  <c r="F81"/>
  <c r="F79"/>
  <c r="F77"/>
  <c r="F75"/>
  <c r="F70"/>
  <c r="F61"/>
  <c r="F59"/>
  <c r="F43"/>
  <c r="F40"/>
  <c r="F38"/>
  <c r="F35"/>
  <c r="F31"/>
  <c r="F26"/>
  <c r="F24"/>
  <c r="F22"/>
  <c r="J69" l="1"/>
  <c r="J54" s="1"/>
  <c r="J53" s="1"/>
  <c r="J105" s="1"/>
  <c r="J21"/>
  <c r="N22"/>
  <c r="P23"/>
  <c r="N38"/>
  <c r="P39"/>
  <c r="R71"/>
  <c r="R70" s="1"/>
  <c r="P70"/>
  <c r="R66"/>
  <c r="R65" s="1"/>
  <c r="P65"/>
  <c r="R44"/>
  <c r="R43" s="1"/>
  <c r="P43"/>
  <c r="R36"/>
  <c r="R35" s="1"/>
  <c r="P35"/>
  <c r="P40"/>
  <c r="R41"/>
  <c r="R40" s="1"/>
  <c r="R28"/>
  <c r="R26" s="1"/>
  <c r="P26"/>
  <c r="N48"/>
  <c r="R102"/>
  <c r="R101" s="1"/>
  <c r="P101"/>
  <c r="L88"/>
  <c r="N94"/>
  <c r="L97"/>
  <c r="N99"/>
  <c r="L33"/>
  <c r="N34"/>
  <c r="N86"/>
  <c r="L85"/>
  <c r="L59"/>
  <c r="L58" s="1"/>
  <c r="N60"/>
  <c r="L56"/>
  <c r="L55" s="1"/>
  <c r="N57"/>
  <c r="L31"/>
  <c r="N32"/>
  <c r="N82"/>
  <c r="L81"/>
  <c r="L79"/>
  <c r="N80"/>
  <c r="L77"/>
  <c r="N78"/>
  <c r="L75"/>
  <c r="N76"/>
  <c r="L24"/>
  <c r="N25"/>
  <c r="F58"/>
  <c r="F69"/>
  <c r="H105"/>
  <c r="F21"/>
  <c r="L21" l="1"/>
  <c r="N81"/>
  <c r="P82"/>
  <c r="N85"/>
  <c r="P86"/>
  <c r="N24"/>
  <c r="P25"/>
  <c r="N75"/>
  <c r="P76"/>
  <c r="N77"/>
  <c r="P78"/>
  <c r="N79"/>
  <c r="P80"/>
  <c r="N31"/>
  <c r="P32"/>
  <c r="N56"/>
  <c r="N55" s="1"/>
  <c r="P57"/>
  <c r="N59"/>
  <c r="N58" s="1"/>
  <c r="P60"/>
  <c r="N33"/>
  <c r="P34"/>
  <c r="N97"/>
  <c r="P99"/>
  <c r="P94"/>
  <c r="N92"/>
  <c r="N88" s="1"/>
  <c r="P48"/>
  <c r="R49"/>
  <c r="R48" s="1"/>
  <c r="P38"/>
  <c r="R39"/>
  <c r="R38" s="1"/>
  <c r="P22"/>
  <c r="R23"/>
  <c r="R22" s="1"/>
  <c r="L69"/>
  <c r="L54" s="1"/>
  <c r="L53" s="1"/>
  <c r="F54"/>
  <c r="F53" s="1"/>
  <c r="F105" s="1"/>
  <c r="L105" l="1"/>
  <c r="R94"/>
  <c r="R92" s="1"/>
  <c r="R88" s="1"/>
  <c r="P92"/>
  <c r="P88" s="1"/>
  <c r="P97"/>
  <c r="R99"/>
  <c r="R97" s="1"/>
  <c r="R34"/>
  <c r="R33" s="1"/>
  <c r="P33"/>
  <c r="P59"/>
  <c r="P58" s="1"/>
  <c r="R60"/>
  <c r="R59" s="1"/>
  <c r="R58" s="1"/>
  <c r="P56"/>
  <c r="P55" s="1"/>
  <c r="R57"/>
  <c r="R56" s="1"/>
  <c r="R55" s="1"/>
  <c r="R32"/>
  <c r="R31" s="1"/>
  <c r="P31"/>
  <c r="R80"/>
  <c r="R79" s="1"/>
  <c r="P79"/>
  <c r="R78"/>
  <c r="R77" s="1"/>
  <c r="P77"/>
  <c r="R76"/>
  <c r="R75" s="1"/>
  <c r="P75"/>
  <c r="P24"/>
  <c r="R25"/>
  <c r="R24" s="1"/>
  <c r="R21" s="1"/>
  <c r="R86"/>
  <c r="R85" s="1"/>
  <c r="P85"/>
  <c r="R82"/>
  <c r="R81" s="1"/>
  <c r="P81"/>
  <c r="N69"/>
  <c r="N54" s="1"/>
  <c r="N53" s="1"/>
  <c r="N21"/>
  <c r="P21" l="1"/>
  <c r="N105"/>
  <c r="R69"/>
  <c r="R54" s="1"/>
  <c r="R53" s="1"/>
  <c r="R105" s="1"/>
  <c r="P69"/>
  <c r="P54" s="1"/>
  <c r="P53" s="1"/>
  <c r="P105" l="1"/>
</calcChain>
</file>

<file path=xl/sharedStrings.xml><?xml version="1.0" encoding="utf-8"?>
<sst xmlns="http://schemas.openxmlformats.org/spreadsheetml/2006/main" count="454" uniqueCount="185">
  <si>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</si>
  <si>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</si>
  <si>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</si>
  <si>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</si>
  <si>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</si>
  <si>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</si>
  <si>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</si>
  <si>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</si>
  <si>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</si>
  <si>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</si>
  <si>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</si>
  <si>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</si>
  <si>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</si>
  <si>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</si>
  <si>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</si>
  <si>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</si>
  <si>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</si>
  <si>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</si>
  <si>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</si>
  <si>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</si>
  <si>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</si>
  <si>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</si>
  <si>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</si>
  <si>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</si>
  <si>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</si>
  <si>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</si>
  <si>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</si>
  <si>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</si>
  <si>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</si>
  <si>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</si>
  <si>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</si>
  <si>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</si>
  <si>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</si>
  <si>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</si>
  <si>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</si>
  <si>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</si>
  <si>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</si>
  <si>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</si>
  <si>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</si>
  <si>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</si>
  <si>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</si>
  <si>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</si>
  <si>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</si>
  <si>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</si>
  <si>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</si>
  <si>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140</t>
  </si>
  <si>
    <t>2000000000</t>
  </si>
  <si>
    <t>БЕЗВОЗМЕЗДНЫЕ ПОСТУПЛЕНИЯ</t>
  </si>
  <si>
    <t>912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</si>
  <si>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</si>
  <si>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</si>
  <si>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</si>
  <si>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907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</si>
  <si>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</si>
  <si>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</si>
  <si>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</si>
  <si>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</si>
  <si>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</si>
  <si>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</si>
  <si>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</si>
  <si>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</si>
  <si>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</si>
  <si>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</si>
  <si>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</si>
  <si>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</si>
  <si>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</si>
  <si>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</si>
  <si>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</si>
  <si>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</si>
  <si>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</si>
  <si>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</si>
  <si>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</si>
  <si>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НАЛОГОВЫЕ И НЕНАЛОГОВЫЕ ДОХОДЫ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</si>
  <si>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</si>
  <si>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</si>
  <si>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</si>
  <si>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</si>
  <si>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</si>
  <si>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</si>
  <si>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</si>
  <si>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</si>
  <si>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</si>
  <si>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</si>
  <si>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</si>
  <si>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Приложение № 1</t>
  </si>
  <si>
    <t xml:space="preserve">от    № 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</si>
  <si>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</si>
  <si>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</si>
  <si>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</si>
  <si>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</si>
  <si>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</si>
  <si>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</si>
  <si>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</si>
  <si>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</si>
  <si>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</si>
  <si>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</si>
  <si>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</si>
  <si>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</si>
  <si>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</si>
  <si>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</si>
  <si>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</si>
  <si>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</si>
  <si>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</si>
  <si>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</si>
  <si>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</si>
  <si>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</si>
  <si>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</si>
  <si>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</si>
  <si>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</si>
  <si>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</si>
  <si>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</si>
  <si>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</si>
  <si>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</si>
  <si>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</si>
  <si>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</si>
  <si>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</si>
  <si>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</si>
  <si>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</si>
  <si>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</si>
  <si>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</si>
  <si>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2022000000</t>
  </si>
  <si>
    <t>2024000000</t>
  </si>
  <si>
    <t>2024001400</t>
  </si>
  <si>
    <t>2024001405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</si>
  <si>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</si>
  <si>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</si>
  <si>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2024999905</t>
  </si>
  <si>
    <t>2024999900</t>
  </si>
  <si>
    <t>2040000000</t>
  </si>
  <si>
    <t>180</t>
  </si>
  <si>
    <t>Безвозмездные поступления от негосударственных организаций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</si>
  <si>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</si>
  <si>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</si>
  <si>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</si>
  <si>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2070500005</t>
  </si>
  <si>
    <t>Прочие безвозмездные поступления в бюджеты муниципальных районов</t>
  </si>
  <si>
    <t>2070503005</t>
  </si>
  <si>
    <t>Прочие безвозмездные поступления</t>
  </si>
  <si>
    <t>410</t>
  </si>
  <si>
    <t>150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</si>
  <si>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</si>
  <si>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</si>
  <si>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2196001005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</si>
  <si>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</si>
  <si>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2022551100</t>
  </si>
  <si>
    <t>Субсидии бюджетам на проведение комплексных кадастровых работ</t>
  </si>
  <si>
    <t>2022551105</t>
  </si>
  <si>
    <t>2023546900</t>
  </si>
  <si>
    <t>2023546905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</si>
  <si>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</si>
  <si>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</si>
  <si>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</si>
  <si>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</si>
  <si>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поступления налоговых и неналоговых доходов общей суммой и по статьям классификации доходов бюджетов , а также объемы безвозмездных поступлений по подстатьям классификации доходов бюджетов на 2021 год</t>
  </si>
  <si>
    <t>Субсидии бюджетам муниципальных районов на проведение комплексных кадастровых работ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</si>
  <si>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</si>
  <si>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</si>
  <si>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</si>
  <si>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</si>
  <si>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</si>
  <si>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</si>
  <si>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Поправка февраля</t>
  </si>
  <si>
    <t>____________</t>
  </si>
  <si>
    <t>Поправка 8 июня</t>
  </si>
  <si>
    <t>Поправка 25 июня</t>
  </si>
  <si>
    <t>Поправка 9 сентября</t>
  </si>
  <si>
    <t>Поправка ноябрь</t>
  </si>
  <si>
    <t>2022551900</t>
  </si>
  <si>
    <t>Субсидия бюджетам на поддержку отрасли культура</t>
  </si>
  <si>
    <t>2022551905</t>
  </si>
  <si>
    <t>Субсидия бюджетам муниципальных районов на поддержку отрасли культуры</t>
  </si>
  <si>
    <t>Поправка декабрь</t>
  </si>
  <si>
    <t>Доходы от продажи материальных и нематериальных активов</t>
  </si>
  <si>
    <t>1160100001</t>
  </si>
  <si>
    <t>Административные штрафы, установленные Кодексом Российской Федерации об административных правонарушениях</t>
  </si>
  <si>
    <t>1160700000</t>
  </si>
  <si>
    <t>1161000000</t>
  </si>
  <si>
    <t xml:space="preserve">                                                                                  к решению Тужинской </t>
  </si>
  <si>
    <t xml:space="preserve">                                                                                  районной Думы</t>
  </si>
  <si>
    <t xml:space="preserve">                                                                                   к решению Тужинской </t>
  </si>
  <si>
    <t xml:space="preserve">                                                                                   районной Думы</t>
  </si>
  <si>
    <t xml:space="preserve">                                                                                   от 21.12.2020 № 53/385</t>
  </si>
  <si>
    <t xml:space="preserve">                                                                                  Приложение № 1</t>
  </si>
  <si>
    <t xml:space="preserve">                                                                                   Приложение № 6</t>
  </si>
  <si>
    <t xml:space="preserve">                                                                                  от 21.12.2021 № 5/33              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</si>
</sst>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00000"/>
    <numFmt numFmtId="166" formatCode="#,##0.0"/>
  </numFmts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92">
    <xf numFmtId="0" fontId="0" fillId="0" borderId="0" xfId="0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1" xfId="0" applyBorder="1"/>
    <xf numFmtId="164" fontId="6" fillId="2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6" fillId="3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0" fontId="7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164" fontId="4" fillId="0" borderId="1" xfId="0" applyNumberFormat="1" applyFont="1" applyBorder="1"/>
    <xf numFmtId="49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49" fontId="7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left" wrapText="1"/>
    </xf>
    <xf numFmtId="0" fontId="1" fillId="2" borderId="0" xfId="0" applyNumberFormat="1" applyFont="1" applyFill="1" applyBorder="1" applyAlignment="1">
      <alignment horizontal="left" wrapText="1"/>
    </xf>
    <xf numFmtId="164" fontId="7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0" borderId="1" xfId="0" applyNumberFormat="1" applyFont="1" applyBorder="1"/>
    <xf numFmtId="164" fontId="7" fillId="3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Alignment="1"/>
    <xf numFmtId="165" fontId="7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165" fontId="1" fillId="0" borderId="1" xfId="0" applyNumberFormat="1" applyFont="1" applyBorder="1"/>
    <xf numFmtId="165" fontId="4" fillId="0" borderId="1" xfId="0" applyNumberFormat="1" applyFont="1" applyBorder="1"/>
    <xf numFmtId="165" fontId="7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5" fontId="7" fillId="0" borderId="1" xfId="0" applyNumberFormat="1" applyFont="1" applyBorder="1"/>
    <xf numFmtId="165" fontId="6" fillId="0" borderId="1" xfId="0" applyNumberFormat="1" applyFont="1" applyBorder="1"/>
    <xf numFmtId="0" fontId="0" fillId="0" borderId="0" xfId="0" applyAlignment="1"/>
    <xf numFmtId="166" fontId="7" fillId="2" borderId="1" xfId="0" applyNumberFormat="1" applyFont="1" applyFill="1" applyBorder="1" applyAlignment="1">
      <alignment horizontal="right"/>
    </xf>
    <xf numFmtId="166" fontId="7" fillId="0" borderId="1" xfId="0" applyNumberFormat="1" applyFont="1" applyBorder="1" applyAlignment="1">
      <alignment horizontal="right"/>
    </xf>
    <xf numFmtId="0" fontId="0" fillId="0" borderId="0" xfId="0" applyAlignment="1"/>
    <xf numFmtId="0" fontId="0" fillId="0" borderId="0" xfId="0" applyFill="1"/>
    <xf numFmtId="0" fontId="0" fillId="0" borderId="0" xfId="0" applyFill="1" applyAlignment="1"/>
    <xf numFmtId="0" fontId="0" fillId="0" borderId="1" xfId="0" applyFill="1" applyBorder="1"/>
    <xf numFmtId="164" fontId="6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/>
    <xf numFmtId="164" fontId="7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/>
    <xf numFmtId="164" fontId="7" fillId="0" borderId="1" xfId="0" applyNumberFormat="1" applyFont="1" applyFill="1" applyBorder="1"/>
    <xf numFmtId="164" fontId="12" fillId="0" borderId="1" xfId="0" applyNumberFormat="1" applyFont="1" applyFill="1" applyBorder="1"/>
    <xf numFmtId="164" fontId="6" fillId="0" borderId="1" xfId="0" applyNumberFormat="1" applyFont="1" applyFill="1" applyBorder="1"/>
    <xf numFmtId="164" fontId="12" fillId="0" borderId="1" xfId="0" applyNumberFormat="1" applyFont="1" applyBorder="1"/>
    <xf numFmtId="165" fontId="12" fillId="0" borderId="1" xfId="0" applyNumberFormat="1" applyFont="1" applyBorder="1"/>
    <xf numFmtId="166" fontId="1" fillId="0" borderId="1" xfId="0" applyNumberFormat="1" applyFont="1" applyBorder="1"/>
    <xf numFmtId="166" fontId="7" fillId="3" borderId="1" xfId="0" applyNumberFormat="1" applyFont="1" applyFill="1" applyBorder="1" applyAlignment="1">
      <alignment horizontal="right"/>
    </xf>
    <xf numFmtId="166" fontId="7" fillId="0" borderId="1" xfId="0" applyNumberFormat="1" applyFont="1" applyBorder="1"/>
    <xf numFmtId="0" fontId="0" fillId="0" borderId="1" xfId="0" applyBorder="1" applyAlignment="1">
      <alignment horizontal="center"/>
    </xf>
    <xf numFmtId="49" fontId="13" fillId="0" borderId="0" xfId="0" applyNumberFormat="1" applyFont="1"/>
    <xf numFmtId="0" fontId="13" fillId="0" borderId="0" xfId="0" applyFont="1"/>
    <xf numFmtId="49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166" fontId="7" fillId="0" borderId="1" xfId="0" applyNumberFormat="1" applyFont="1" applyFill="1" applyBorder="1" applyAlignment="1">
      <alignment horizontal="right"/>
    </xf>
    <xf numFmtId="0" fontId="15" fillId="0" borderId="0" xfId="1" applyFont="1" applyAlignment="1">
      <alignment horizontal="left"/>
    </xf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/>
    </xf>
    <xf numFmtId="0" fontId="15" fillId="0" borderId="0" xfId="1" applyFont="1" applyAlignment="1"/>
    <xf numFmtId="0" fontId="0" fillId="0" borderId="0" xfId="0" applyAlignment="1"/>
    <xf numFmtId="49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07"/>
  <sheetViews>
    <sheetView tabSelected="1" view="pageBreakPreview" topLeftCell="A5" zoomScale="90" zoomScaleNormal="90" zoomScaleSheetLayoutView="90" workbookViewId="0">
      <selection activeCell="C8" sqref="C8:T8"/>
    </sheetView>
  </sheetViews>
  <sheetFormatPr defaultRowHeight="14.4"/>
  <cols>
    <col min="1" max="1" width="5.109375" style="1" customWidth="1"/>
    <col min="2" max="2" width="12.44140625" style="1" customWidth="1"/>
    <col min="3" max="3" width="6.109375" style="1" customWidth="1"/>
    <col min="4" max="4" width="4.6640625" style="1" customWidth="1"/>
    <col min="5" max="5" width="52.88671875" style="1" customWidth="1"/>
    <col min="6" max="6" width="16" hidden="1" customWidth="1"/>
    <col min="7" max="7" width="12.44140625" hidden="1" customWidth="1"/>
    <col min="8" max="8" width="16.109375" hidden="1" customWidth="1"/>
    <col min="9" max="9" width="14.109375" hidden="1" customWidth="1"/>
    <col min="10" max="10" width="16.33203125" hidden="1" customWidth="1"/>
    <col min="11" max="11" width="13.6640625" hidden="1" customWidth="1"/>
    <col min="12" max="12" width="16.33203125" hidden="1" customWidth="1"/>
    <col min="13" max="13" width="13.6640625" hidden="1" customWidth="1"/>
    <col min="14" max="14" width="16.33203125" hidden="1" customWidth="1"/>
    <col min="15" max="15" width="13.6640625" style="60" hidden="1" customWidth="1"/>
    <col min="16" max="17" width="16.33203125" hidden="1" customWidth="1"/>
    <col min="18" max="18" width="22.33203125" customWidth="1"/>
  </cols>
  <sheetData>
    <row r="1" spans="1:20" ht="18.75" hidden="1" customHeight="1">
      <c r="C1" s="3"/>
      <c r="D1" s="3"/>
      <c r="E1" s="17" t="s">
        <v>84</v>
      </c>
    </row>
    <row r="2" spans="1:20" ht="18.75" hidden="1" customHeight="1">
      <c r="C2" s="3"/>
      <c r="D2" s="3"/>
      <c r="E2" s="17" t="s">
        <v>76</v>
      </c>
    </row>
    <row r="3" spans="1:20" ht="18" hidden="1">
      <c r="C3" s="83" t="s">
        <v>85</v>
      </c>
      <c r="D3" s="83"/>
      <c r="E3" s="83"/>
    </row>
    <row r="4" spans="1:20" ht="18" hidden="1">
      <c r="C4" s="3"/>
      <c r="D4" s="3"/>
      <c r="E4" s="2"/>
    </row>
    <row r="5" spans="1:20" s="77" customFormat="1" ht="18">
      <c r="A5" s="76"/>
      <c r="B5" s="76"/>
      <c r="C5" s="81" t="s">
        <v>182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2"/>
      <c r="T5" s="82"/>
    </row>
    <row r="6" spans="1:20" s="77" customFormat="1" ht="18">
      <c r="A6" s="76"/>
      <c r="B6" s="76"/>
      <c r="C6" s="81" t="s">
        <v>177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2"/>
      <c r="T6" s="82"/>
    </row>
    <row r="7" spans="1:20" s="77" customFormat="1" ht="18">
      <c r="A7" s="76"/>
      <c r="B7" s="76"/>
      <c r="C7" s="88" t="s">
        <v>178</v>
      </c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</row>
    <row r="8" spans="1:20" s="77" customFormat="1" ht="18">
      <c r="A8" s="76"/>
      <c r="B8" s="76"/>
      <c r="C8" s="81" t="s">
        <v>184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2"/>
      <c r="T8" s="82"/>
    </row>
    <row r="9" spans="1:20" s="77" customFormat="1" ht="13.2">
      <c r="A9" s="76"/>
      <c r="B9" s="76"/>
      <c r="C9" s="78"/>
      <c r="D9" s="78"/>
      <c r="E9" s="78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</row>
    <row r="10" spans="1:20" s="77" customFormat="1" ht="18">
      <c r="A10" s="76"/>
      <c r="B10" s="76"/>
      <c r="C10" s="81" t="s">
        <v>183</v>
      </c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2"/>
      <c r="T10" s="82"/>
    </row>
    <row r="11" spans="1:20" s="77" customFormat="1" ht="18">
      <c r="A11" s="76"/>
      <c r="B11" s="76"/>
      <c r="C11" s="81" t="s">
        <v>179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2"/>
      <c r="T11" s="82"/>
    </row>
    <row r="12" spans="1:20" s="77" customFormat="1" ht="18">
      <c r="A12" s="76"/>
      <c r="B12" s="76"/>
      <c r="C12" s="81" t="s">
        <v>180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</row>
    <row r="13" spans="1:20" s="77" customFormat="1" ht="18">
      <c r="A13" s="76"/>
      <c r="B13" s="76"/>
      <c r="C13" s="81" t="s">
        <v>181</v>
      </c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2"/>
      <c r="T13" s="82"/>
    </row>
    <row r="14" spans="1:20" ht="18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</row>
    <row r="15" spans="1:20" ht="19.5" customHeight="1">
      <c r="E15" s="18"/>
    </row>
    <row r="16" spans="1:20" ht="17.399999999999999">
      <c r="A16" s="90" t="s">
        <v>86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89"/>
      <c r="R16" s="89"/>
    </row>
    <row r="17" spans="1:18" ht="82.5" customHeight="1">
      <c r="A17" s="91" t="s">
        <v>153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89"/>
      <c r="R17" s="89"/>
    </row>
    <row r="18" spans="1:18" ht="21.75" customHeight="1">
      <c r="A18" s="19"/>
      <c r="B18" s="19"/>
      <c r="C18" s="19"/>
      <c r="D18" s="19"/>
      <c r="E18" s="19"/>
      <c r="F18" s="20"/>
      <c r="G18" s="20"/>
      <c r="H18" s="20"/>
      <c r="I18" s="44"/>
      <c r="J18" s="44"/>
      <c r="K18" s="56"/>
      <c r="L18" s="56"/>
      <c r="M18" s="59"/>
      <c r="N18" s="59"/>
      <c r="O18" s="61"/>
      <c r="P18" s="59"/>
      <c r="Q18" s="59"/>
    </row>
    <row r="19" spans="1:18" ht="36">
      <c r="A19" s="84" t="s">
        <v>60</v>
      </c>
      <c r="B19" s="85"/>
      <c r="C19" s="85"/>
      <c r="D19" s="86"/>
      <c r="E19" s="40" t="s">
        <v>61</v>
      </c>
      <c r="F19" s="41" t="s">
        <v>65</v>
      </c>
      <c r="G19" s="42" t="s">
        <v>161</v>
      </c>
      <c r="H19" s="41" t="s">
        <v>65</v>
      </c>
      <c r="I19" s="42" t="s">
        <v>163</v>
      </c>
      <c r="J19" s="41" t="s">
        <v>65</v>
      </c>
      <c r="K19" s="42" t="s">
        <v>164</v>
      </c>
      <c r="L19" s="41" t="s">
        <v>65</v>
      </c>
      <c r="M19" s="42" t="s">
        <v>165</v>
      </c>
      <c r="N19" s="41" t="s">
        <v>65</v>
      </c>
      <c r="O19" s="42" t="s">
        <v>166</v>
      </c>
      <c r="P19" s="41" t="s">
        <v>65</v>
      </c>
      <c r="Q19" s="42" t="s">
        <v>171</v>
      </c>
      <c r="R19" s="41" t="s">
        <v>65</v>
      </c>
    </row>
    <row r="20" spans="1:18" ht="15.6">
      <c r="A20" s="21" t="s">
        <v>66</v>
      </c>
      <c r="B20" s="21" t="s">
        <v>67</v>
      </c>
      <c r="C20" s="21" t="s">
        <v>68</v>
      </c>
      <c r="D20" s="21" t="s">
        <v>69</v>
      </c>
      <c r="E20" s="22" t="s">
        <v>70</v>
      </c>
      <c r="F20" s="23"/>
      <c r="G20" s="4"/>
      <c r="H20" s="4"/>
      <c r="I20" s="4"/>
      <c r="J20" s="4"/>
      <c r="K20" s="4"/>
      <c r="L20" s="4"/>
      <c r="M20" s="4"/>
      <c r="N20" s="4"/>
      <c r="O20" s="62"/>
      <c r="P20" s="4"/>
      <c r="Q20" s="62"/>
      <c r="R20" s="75">
        <v>6</v>
      </c>
    </row>
    <row r="21" spans="1:18" ht="15.6">
      <c r="A21" s="24" t="s">
        <v>0</v>
      </c>
      <c r="B21" s="24" t="s">
        <v>1</v>
      </c>
      <c r="C21" s="24" t="s">
        <v>2</v>
      </c>
      <c r="D21" s="24" t="s">
        <v>0</v>
      </c>
      <c r="E21" s="10" t="s">
        <v>72</v>
      </c>
      <c r="F21" s="33">
        <f t="shared" ref="F21:L21" si="0">F22+F24+F26+F31+F33+F35+F38+F40+F43+F48</f>
        <v>29176.2</v>
      </c>
      <c r="G21" s="5">
        <f t="shared" si="0"/>
        <v>14.115</v>
      </c>
      <c r="H21" s="45">
        <f t="shared" si="0"/>
        <v>29190.314999999999</v>
      </c>
      <c r="I21" s="46">
        <f t="shared" si="0"/>
        <v>82.488</v>
      </c>
      <c r="J21" s="33">
        <f t="shared" si="0"/>
        <v>29272.803</v>
      </c>
      <c r="K21" s="5">
        <f t="shared" si="0"/>
        <v>0</v>
      </c>
      <c r="L21" s="33">
        <f t="shared" si="0"/>
        <v>29272.803</v>
      </c>
      <c r="M21" s="5">
        <f t="shared" ref="M21:N21" si="1">M22+M24+M26+M31+M33+M35+M38+M40+M43+M48</f>
        <v>762.76167999999996</v>
      </c>
      <c r="N21" s="33">
        <f t="shared" si="1"/>
        <v>30035.564680000003</v>
      </c>
      <c r="O21" s="63">
        <f t="shared" ref="O21:P21" si="2">O22+O24+O26+O31+O33+O35+O38+O40+O43+O48</f>
        <v>2497.5880000000002</v>
      </c>
      <c r="P21" s="33">
        <f t="shared" si="2"/>
        <v>32536.152679999999</v>
      </c>
      <c r="Q21" s="63">
        <f>Q22+Q24+Q26+Q31+Q33+Q35+Q38+Q40+Q43+Q46+Q48</f>
        <v>3014.1000000000004</v>
      </c>
      <c r="R21" s="80">
        <f>R22+R24+R26+R31+R33+R35+R38+R40+R43+R46+R48</f>
        <v>35550.252679999998</v>
      </c>
    </row>
    <row r="22" spans="1:18" ht="15.6">
      <c r="A22" s="24" t="s">
        <v>0</v>
      </c>
      <c r="B22" s="24" t="s">
        <v>3</v>
      </c>
      <c r="C22" s="24" t="s">
        <v>2</v>
      </c>
      <c r="D22" s="24" t="s">
        <v>0</v>
      </c>
      <c r="E22" s="10" t="s">
        <v>4</v>
      </c>
      <c r="F22" s="33">
        <f t="shared" ref="F22:R22" si="3">F23</f>
        <v>9347.2000000000007</v>
      </c>
      <c r="G22" s="5">
        <f t="shared" si="3"/>
        <v>0</v>
      </c>
      <c r="H22" s="45">
        <f t="shared" si="3"/>
        <v>9347.2000000000007</v>
      </c>
      <c r="I22" s="46">
        <f t="shared" si="3"/>
        <v>0</v>
      </c>
      <c r="J22" s="33">
        <f t="shared" si="3"/>
        <v>9347.2000000000007</v>
      </c>
      <c r="K22" s="5">
        <f t="shared" si="3"/>
        <v>0</v>
      </c>
      <c r="L22" s="33">
        <f t="shared" si="3"/>
        <v>9347.2000000000007</v>
      </c>
      <c r="M22" s="5">
        <f t="shared" si="3"/>
        <v>0</v>
      </c>
      <c r="N22" s="33">
        <f t="shared" si="3"/>
        <v>9347.2000000000007</v>
      </c>
      <c r="O22" s="63">
        <f t="shared" si="3"/>
        <v>0</v>
      </c>
      <c r="P22" s="33">
        <f t="shared" si="3"/>
        <v>9347.2000000000007</v>
      </c>
      <c r="Q22" s="63">
        <f t="shared" si="3"/>
        <v>168.3</v>
      </c>
      <c r="R22" s="57">
        <f t="shared" si="3"/>
        <v>9515.5</v>
      </c>
    </row>
    <row r="23" spans="1:18" ht="15.6">
      <c r="A23" s="25" t="s">
        <v>0</v>
      </c>
      <c r="B23" s="25" t="s">
        <v>5</v>
      </c>
      <c r="C23" s="25" t="s">
        <v>2</v>
      </c>
      <c r="D23" s="25" t="s">
        <v>7</v>
      </c>
      <c r="E23" s="11" t="s">
        <v>6</v>
      </c>
      <c r="F23" s="34">
        <v>9347.2000000000007</v>
      </c>
      <c r="G23" s="16"/>
      <c r="H23" s="47">
        <f>F23+G23</f>
        <v>9347.2000000000007</v>
      </c>
      <c r="I23" s="48"/>
      <c r="J23" s="35">
        <f>H23+I23</f>
        <v>9347.2000000000007</v>
      </c>
      <c r="K23" s="16"/>
      <c r="L23" s="35">
        <f>J23+K23</f>
        <v>9347.2000000000007</v>
      </c>
      <c r="M23" s="16"/>
      <c r="N23" s="35">
        <f>L23+M23</f>
        <v>9347.2000000000007</v>
      </c>
      <c r="O23" s="64"/>
      <c r="P23" s="35">
        <f>N23+O23</f>
        <v>9347.2000000000007</v>
      </c>
      <c r="Q23" s="64">
        <v>168.3</v>
      </c>
      <c r="R23" s="72">
        <f>P23+Q23</f>
        <v>9515.5</v>
      </c>
    </row>
    <row r="24" spans="1:18" ht="46.8">
      <c r="A24" s="24" t="s">
        <v>0</v>
      </c>
      <c r="B24" s="24" t="s">
        <v>8</v>
      </c>
      <c r="C24" s="24" t="s">
        <v>2</v>
      </c>
      <c r="D24" s="24" t="s">
        <v>0</v>
      </c>
      <c r="E24" s="10" t="s">
        <v>9</v>
      </c>
      <c r="F24" s="33">
        <f t="shared" ref="F24:R24" si="4">F25</f>
        <v>3381.5</v>
      </c>
      <c r="G24" s="5">
        <f t="shared" si="4"/>
        <v>0</v>
      </c>
      <c r="H24" s="45">
        <f t="shared" si="4"/>
        <v>3381.5</v>
      </c>
      <c r="I24" s="46">
        <f t="shared" si="4"/>
        <v>0</v>
      </c>
      <c r="J24" s="33">
        <f t="shared" si="4"/>
        <v>3381.5</v>
      </c>
      <c r="K24" s="5">
        <f t="shared" si="4"/>
        <v>0</v>
      </c>
      <c r="L24" s="33">
        <f t="shared" si="4"/>
        <v>3381.5</v>
      </c>
      <c r="M24" s="5">
        <f t="shared" si="4"/>
        <v>0</v>
      </c>
      <c r="N24" s="33">
        <f t="shared" si="4"/>
        <v>3381.5</v>
      </c>
      <c r="O24" s="63">
        <f t="shared" si="4"/>
        <v>0</v>
      </c>
      <c r="P24" s="33">
        <f t="shared" si="4"/>
        <v>3381.5</v>
      </c>
      <c r="Q24" s="63">
        <f t="shared" si="4"/>
        <v>0</v>
      </c>
      <c r="R24" s="57">
        <f t="shared" si="4"/>
        <v>3381.5</v>
      </c>
    </row>
    <row r="25" spans="1:18" ht="46.8">
      <c r="A25" s="25" t="s">
        <v>0</v>
      </c>
      <c r="B25" s="25" t="s">
        <v>10</v>
      </c>
      <c r="C25" s="25" t="s">
        <v>2</v>
      </c>
      <c r="D25" s="25" t="s">
        <v>7</v>
      </c>
      <c r="E25" s="11" t="s">
        <v>11</v>
      </c>
      <c r="F25" s="34">
        <v>3381.5</v>
      </c>
      <c r="G25" s="16"/>
      <c r="H25" s="47">
        <f>F25+G25</f>
        <v>3381.5</v>
      </c>
      <c r="I25" s="48"/>
      <c r="J25" s="35">
        <f>H25+I25</f>
        <v>3381.5</v>
      </c>
      <c r="K25" s="16"/>
      <c r="L25" s="35">
        <f>J25+K25</f>
        <v>3381.5</v>
      </c>
      <c r="M25" s="16"/>
      <c r="N25" s="35">
        <f>L25+M25</f>
        <v>3381.5</v>
      </c>
      <c r="O25" s="64"/>
      <c r="P25" s="35">
        <f>N25+O25</f>
        <v>3381.5</v>
      </c>
      <c r="Q25" s="64"/>
      <c r="R25" s="72">
        <f>P25+Q25</f>
        <v>3381.5</v>
      </c>
    </row>
    <row r="26" spans="1:18" ht="15.6">
      <c r="A26" s="24" t="s">
        <v>0</v>
      </c>
      <c r="B26" s="24" t="s">
        <v>12</v>
      </c>
      <c r="C26" s="24" t="s">
        <v>2</v>
      </c>
      <c r="D26" s="24" t="s">
        <v>0</v>
      </c>
      <c r="E26" s="10" t="s">
        <v>13</v>
      </c>
      <c r="F26" s="33">
        <f t="shared" ref="F26:H26" si="5">F27+F28+F29+F30</f>
        <v>10480.300000000001</v>
      </c>
      <c r="G26" s="5">
        <f t="shared" si="5"/>
        <v>0</v>
      </c>
      <c r="H26" s="45">
        <f t="shared" si="5"/>
        <v>10480.300000000001</v>
      </c>
      <c r="I26" s="46">
        <f t="shared" ref="I26:J26" si="6">I27+I28+I29+I30</f>
        <v>0</v>
      </c>
      <c r="J26" s="33">
        <f t="shared" si="6"/>
        <v>10480.300000000001</v>
      </c>
      <c r="K26" s="5">
        <f t="shared" ref="K26:L26" si="7">K27+K28+K29+K30</f>
        <v>0</v>
      </c>
      <c r="L26" s="33">
        <f t="shared" si="7"/>
        <v>10480.300000000001</v>
      </c>
      <c r="M26" s="5">
        <f t="shared" ref="M26:N26" si="8">M27+M28+M29+M30</f>
        <v>762.76167999999996</v>
      </c>
      <c r="N26" s="33">
        <f t="shared" si="8"/>
        <v>11243.061680000001</v>
      </c>
      <c r="O26" s="63">
        <f t="shared" ref="O26:P26" si="9">O27+O28+O29+O30</f>
        <v>2497.5880000000002</v>
      </c>
      <c r="P26" s="33">
        <f t="shared" si="9"/>
        <v>13740.64968</v>
      </c>
      <c r="Q26" s="63">
        <f t="shared" ref="Q26:R26" si="10">Q27+Q28+Q29+Q30</f>
        <v>2919.1</v>
      </c>
      <c r="R26" s="57">
        <f t="shared" si="10"/>
        <v>16659.749680000001</v>
      </c>
    </row>
    <row r="27" spans="1:18" ht="31.2">
      <c r="A27" s="25" t="s">
        <v>0</v>
      </c>
      <c r="B27" s="25" t="s">
        <v>14</v>
      </c>
      <c r="C27" s="25" t="s">
        <v>2</v>
      </c>
      <c r="D27" s="25" t="s">
        <v>7</v>
      </c>
      <c r="E27" s="11" t="s">
        <v>15</v>
      </c>
      <c r="F27" s="35">
        <v>9490.1</v>
      </c>
      <c r="G27" s="16"/>
      <c r="H27" s="47">
        <f>F27+G27</f>
        <v>9490.1</v>
      </c>
      <c r="I27" s="48"/>
      <c r="J27" s="35">
        <f>H27+I27</f>
        <v>9490.1</v>
      </c>
      <c r="K27" s="16"/>
      <c r="L27" s="35">
        <f>J27+K27</f>
        <v>9490.1</v>
      </c>
      <c r="M27" s="16">
        <v>762.76167999999996</v>
      </c>
      <c r="N27" s="35">
        <f>L27+M27</f>
        <v>10252.86168</v>
      </c>
      <c r="O27" s="64">
        <v>2388.5880000000002</v>
      </c>
      <c r="P27" s="35">
        <f>N27+O27</f>
        <v>12641.44968</v>
      </c>
      <c r="Q27" s="64">
        <v>2862.3</v>
      </c>
      <c r="R27" s="72">
        <f>P27+Q27</f>
        <v>15503.749680000001</v>
      </c>
    </row>
    <row r="28" spans="1:18" ht="31.2">
      <c r="A28" s="25" t="s">
        <v>0</v>
      </c>
      <c r="B28" s="25" t="s">
        <v>77</v>
      </c>
      <c r="C28" s="25" t="s">
        <v>2</v>
      </c>
      <c r="D28" s="25" t="s">
        <v>7</v>
      </c>
      <c r="E28" s="11" t="s">
        <v>16</v>
      </c>
      <c r="F28" s="35">
        <v>357</v>
      </c>
      <c r="G28" s="16"/>
      <c r="H28" s="47">
        <f t="shared" ref="H28:H30" si="11">F28+G28</f>
        <v>357</v>
      </c>
      <c r="I28" s="48"/>
      <c r="J28" s="35">
        <f t="shared" ref="J28:J30" si="12">H28+I28</f>
        <v>357</v>
      </c>
      <c r="K28" s="16"/>
      <c r="L28" s="35">
        <f t="shared" ref="L28:L30" si="13">J28+K28</f>
        <v>357</v>
      </c>
      <c r="M28" s="16"/>
      <c r="N28" s="35">
        <f t="shared" ref="N28:P30" si="14">L28+M28</f>
        <v>357</v>
      </c>
      <c r="O28" s="64"/>
      <c r="P28" s="35">
        <f t="shared" si="14"/>
        <v>357</v>
      </c>
      <c r="Q28" s="64">
        <v>22.6</v>
      </c>
      <c r="R28" s="72">
        <f t="shared" ref="R28:R30" si="15">P28+Q28</f>
        <v>379.6</v>
      </c>
    </row>
    <row r="29" spans="1:18" ht="15.6">
      <c r="A29" s="25" t="s">
        <v>0</v>
      </c>
      <c r="B29" s="25" t="s">
        <v>78</v>
      </c>
      <c r="C29" s="25" t="s">
        <v>2</v>
      </c>
      <c r="D29" s="25" t="s">
        <v>7</v>
      </c>
      <c r="E29" s="11" t="s">
        <v>17</v>
      </c>
      <c r="F29" s="35">
        <v>23</v>
      </c>
      <c r="G29" s="16"/>
      <c r="H29" s="47">
        <f t="shared" si="11"/>
        <v>23</v>
      </c>
      <c r="I29" s="48"/>
      <c r="J29" s="35">
        <f t="shared" si="12"/>
        <v>23</v>
      </c>
      <c r="K29" s="16"/>
      <c r="L29" s="35">
        <f t="shared" si="13"/>
        <v>23</v>
      </c>
      <c r="M29" s="16"/>
      <c r="N29" s="35">
        <f t="shared" si="14"/>
        <v>23</v>
      </c>
      <c r="O29" s="64">
        <v>450</v>
      </c>
      <c r="P29" s="35">
        <f t="shared" si="14"/>
        <v>473</v>
      </c>
      <c r="Q29" s="64">
        <v>-0.5</v>
      </c>
      <c r="R29" s="72">
        <f t="shared" si="15"/>
        <v>472.5</v>
      </c>
    </row>
    <row r="30" spans="1:18" ht="31.2">
      <c r="A30" s="25" t="s">
        <v>0</v>
      </c>
      <c r="B30" s="25" t="s">
        <v>79</v>
      </c>
      <c r="C30" s="25" t="s">
        <v>2</v>
      </c>
      <c r="D30" s="25" t="s">
        <v>7</v>
      </c>
      <c r="E30" s="11" t="s">
        <v>63</v>
      </c>
      <c r="F30" s="35">
        <v>610.20000000000005</v>
      </c>
      <c r="G30" s="16"/>
      <c r="H30" s="47">
        <f t="shared" si="11"/>
        <v>610.20000000000005</v>
      </c>
      <c r="I30" s="48"/>
      <c r="J30" s="35">
        <f t="shared" si="12"/>
        <v>610.20000000000005</v>
      </c>
      <c r="K30" s="16"/>
      <c r="L30" s="35">
        <f t="shared" si="13"/>
        <v>610.20000000000005</v>
      </c>
      <c r="M30" s="16"/>
      <c r="N30" s="35">
        <f t="shared" si="14"/>
        <v>610.20000000000005</v>
      </c>
      <c r="O30" s="64">
        <v>-341</v>
      </c>
      <c r="P30" s="35">
        <f t="shared" si="14"/>
        <v>269.20000000000005</v>
      </c>
      <c r="Q30" s="64">
        <v>34.700000000000003</v>
      </c>
      <c r="R30" s="72">
        <f t="shared" si="15"/>
        <v>303.90000000000003</v>
      </c>
    </row>
    <row r="31" spans="1:18" ht="15.6">
      <c r="A31" s="24" t="s">
        <v>0</v>
      </c>
      <c r="B31" s="24" t="s">
        <v>18</v>
      </c>
      <c r="C31" s="24" t="s">
        <v>2</v>
      </c>
      <c r="D31" s="24" t="s">
        <v>0</v>
      </c>
      <c r="E31" s="10" t="s">
        <v>19</v>
      </c>
      <c r="F31" s="33">
        <f t="shared" ref="F31:R31" si="16">F32</f>
        <v>609.4</v>
      </c>
      <c r="G31" s="5">
        <f t="shared" si="16"/>
        <v>0</v>
      </c>
      <c r="H31" s="45">
        <f t="shared" si="16"/>
        <v>609.4</v>
      </c>
      <c r="I31" s="46">
        <f t="shared" si="16"/>
        <v>0</v>
      </c>
      <c r="J31" s="33">
        <f t="shared" si="16"/>
        <v>609.4</v>
      </c>
      <c r="K31" s="5">
        <f t="shared" si="16"/>
        <v>0</v>
      </c>
      <c r="L31" s="33">
        <f t="shared" si="16"/>
        <v>609.4</v>
      </c>
      <c r="M31" s="5">
        <f t="shared" si="16"/>
        <v>0</v>
      </c>
      <c r="N31" s="33">
        <f t="shared" si="16"/>
        <v>609.4</v>
      </c>
      <c r="O31" s="63">
        <f t="shared" si="16"/>
        <v>0</v>
      </c>
      <c r="P31" s="33">
        <f t="shared" si="16"/>
        <v>609.4</v>
      </c>
      <c r="Q31" s="63">
        <f t="shared" si="16"/>
        <v>53</v>
      </c>
      <c r="R31" s="57">
        <f t="shared" si="16"/>
        <v>662.4</v>
      </c>
    </row>
    <row r="32" spans="1:18" ht="15.6">
      <c r="A32" s="25" t="s">
        <v>0</v>
      </c>
      <c r="B32" s="25" t="s">
        <v>80</v>
      </c>
      <c r="C32" s="25" t="s">
        <v>2</v>
      </c>
      <c r="D32" s="25" t="s">
        <v>7</v>
      </c>
      <c r="E32" s="11" t="s">
        <v>118</v>
      </c>
      <c r="F32" s="35">
        <v>609.4</v>
      </c>
      <c r="G32" s="16"/>
      <c r="H32" s="47">
        <f>F32+G32</f>
        <v>609.4</v>
      </c>
      <c r="I32" s="48"/>
      <c r="J32" s="35">
        <f>H32+I32</f>
        <v>609.4</v>
      </c>
      <c r="K32" s="16"/>
      <c r="L32" s="35">
        <f>J32+K32</f>
        <v>609.4</v>
      </c>
      <c r="M32" s="16"/>
      <c r="N32" s="35">
        <f>L32+M32</f>
        <v>609.4</v>
      </c>
      <c r="O32" s="64"/>
      <c r="P32" s="35">
        <f>N32+O32</f>
        <v>609.4</v>
      </c>
      <c r="Q32" s="64">
        <v>53</v>
      </c>
      <c r="R32" s="72">
        <f>P32+Q32</f>
        <v>662.4</v>
      </c>
    </row>
    <row r="33" spans="1:18" ht="15.6">
      <c r="A33" s="24" t="s">
        <v>0</v>
      </c>
      <c r="B33" s="24" t="s">
        <v>20</v>
      </c>
      <c r="C33" s="24" t="s">
        <v>2</v>
      </c>
      <c r="D33" s="24" t="s">
        <v>0</v>
      </c>
      <c r="E33" s="10" t="s">
        <v>21</v>
      </c>
      <c r="F33" s="57">
        <f t="shared" ref="F33:I33" si="17">F34</f>
        <v>334.5</v>
      </c>
      <c r="G33" s="57">
        <f t="shared" si="17"/>
        <v>0</v>
      </c>
      <c r="H33" s="57">
        <f t="shared" si="17"/>
        <v>334.5</v>
      </c>
      <c r="I33" s="57">
        <f t="shared" si="17"/>
        <v>0</v>
      </c>
      <c r="J33" s="33">
        <f>J34</f>
        <v>334.5</v>
      </c>
      <c r="K33" s="33">
        <f t="shared" ref="K33:Q33" si="18">K34</f>
        <v>0</v>
      </c>
      <c r="L33" s="33">
        <f>L34</f>
        <v>334.5</v>
      </c>
      <c r="M33" s="33">
        <f t="shared" si="18"/>
        <v>0</v>
      </c>
      <c r="N33" s="33">
        <f>N34</f>
        <v>334.5</v>
      </c>
      <c r="O33" s="65">
        <f t="shared" si="18"/>
        <v>0</v>
      </c>
      <c r="P33" s="33">
        <f>P34</f>
        <v>334.5</v>
      </c>
      <c r="Q33" s="65">
        <f t="shared" si="18"/>
        <v>25.5</v>
      </c>
      <c r="R33" s="57">
        <f>R34</f>
        <v>360</v>
      </c>
    </row>
    <row r="34" spans="1:18" ht="46.8">
      <c r="A34" s="25" t="s">
        <v>0</v>
      </c>
      <c r="B34" s="25" t="s">
        <v>81</v>
      </c>
      <c r="C34" s="25" t="s">
        <v>2</v>
      </c>
      <c r="D34" s="25" t="s">
        <v>7</v>
      </c>
      <c r="E34" s="11" t="s">
        <v>64</v>
      </c>
      <c r="F34" s="35">
        <v>334.5</v>
      </c>
      <c r="G34" s="16"/>
      <c r="H34" s="47">
        <f>F34+G34</f>
        <v>334.5</v>
      </c>
      <c r="I34" s="48"/>
      <c r="J34" s="35">
        <f>H34+I34</f>
        <v>334.5</v>
      </c>
      <c r="K34" s="16"/>
      <c r="L34" s="35">
        <f>J34+K34</f>
        <v>334.5</v>
      </c>
      <c r="M34" s="16"/>
      <c r="N34" s="35">
        <f>L34+M34</f>
        <v>334.5</v>
      </c>
      <c r="O34" s="64"/>
      <c r="P34" s="35">
        <f>N34+O34</f>
        <v>334.5</v>
      </c>
      <c r="Q34" s="64">
        <v>25.5</v>
      </c>
      <c r="R34" s="72">
        <f>P34+Q34</f>
        <v>360</v>
      </c>
    </row>
    <row r="35" spans="1:18" ht="62.4">
      <c r="A35" s="24" t="s">
        <v>0</v>
      </c>
      <c r="B35" s="24" t="s">
        <v>22</v>
      </c>
      <c r="C35" s="24" t="s">
        <v>2</v>
      </c>
      <c r="D35" s="24" t="s">
        <v>0</v>
      </c>
      <c r="E35" s="10" t="s">
        <v>23</v>
      </c>
      <c r="F35" s="33">
        <f t="shared" ref="F35:H35" si="19">F36+F37</f>
        <v>1640</v>
      </c>
      <c r="G35" s="5">
        <f t="shared" si="19"/>
        <v>0</v>
      </c>
      <c r="H35" s="45">
        <f t="shared" si="19"/>
        <v>1640</v>
      </c>
      <c r="I35" s="46">
        <f t="shared" ref="I35:J35" si="20">I36+I37</f>
        <v>0</v>
      </c>
      <c r="J35" s="33">
        <f t="shared" si="20"/>
        <v>1640</v>
      </c>
      <c r="K35" s="5">
        <f t="shared" ref="K35:L35" si="21">K36+K37</f>
        <v>0</v>
      </c>
      <c r="L35" s="33">
        <f t="shared" si="21"/>
        <v>1640</v>
      </c>
      <c r="M35" s="5">
        <f t="shared" ref="M35:N35" si="22">M36+M37</f>
        <v>0</v>
      </c>
      <c r="N35" s="33">
        <f t="shared" si="22"/>
        <v>1640</v>
      </c>
      <c r="O35" s="63">
        <f t="shared" ref="O35:P35" si="23">O36+O37</f>
        <v>0</v>
      </c>
      <c r="P35" s="33">
        <f t="shared" si="23"/>
        <v>1640</v>
      </c>
      <c r="Q35" s="63">
        <f t="shared" ref="Q35:R35" si="24">Q36+Q37</f>
        <v>-2.0000000000000004</v>
      </c>
      <c r="R35" s="57">
        <f t="shared" si="24"/>
        <v>1638</v>
      </c>
    </row>
    <row r="36" spans="1:18" ht="109.2">
      <c r="A36" s="25" t="s">
        <v>0</v>
      </c>
      <c r="B36" s="25" t="s">
        <v>24</v>
      </c>
      <c r="C36" s="25" t="s">
        <v>2</v>
      </c>
      <c r="D36" s="25" t="s">
        <v>25</v>
      </c>
      <c r="E36" s="15" t="s">
        <v>119</v>
      </c>
      <c r="F36" s="35">
        <v>1480</v>
      </c>
      <c r="G36" s="16"/>
      <c r="H36" s="47">
        <f>F36+G36</f>
        <v>1480</v>
      </c>
      <c r="I36" s="48"/>
      <c r="J36" s="35">
        <f>H36+I36</f>
        <v>1480</v>
      </c>
      <c r="K36" s="16"/>
      <c r="L36" s="35">
        <f>J36+K36</f>
        <v>1480</v>
      </c>
      <c r="M36" s="16"/>
      <c r="N36" s="35">
        <f>L36+M36</f>
        <v>1480</v>
      </c>
      <c r="O36" s="64"/>
      <c r="P36" s="35">
        <f>N36+O36</f>
        <v>1480</v>
      </c>
      <c r="Q36" s="64">
        <v>-5.9</v>
      </c>
      <c r="R36" s="72">
        <f>P36+Q36</f>
        <v>1474.1</v>
      </c>
    </row>
    <row r="37" spans="1:18" ht="93.6">
      <c r="A37" s="25" t="s">
        <v>0</v>
      </c>
      <c r="B37" s="25" t="s">
        <v>82</v>
      </c>
      <c r="C37" s="25" t="s">
        <v>2</v>
      </c>
      <c r="D37" s="25" t="s">
        <v>25</v>
      </c>
      <c r="E37" s="15" t="s">
        <v>159</v>
      </c>
      <c r="F37" s="35">
        <v>160</v>
      </c>
      <c r="G37" s="16"/>
      <c r="H37" s="47">
        <f>F37+G37</f>
        <v>160</v>
      </c>
      <c r="I37" s="48"/>
      <c r="J37" s="35">
        <f>H37+I37</f>
        <v>160</v>
      </c>
      <c r="K37" s="16"/>
      <c r="L37" s="35">
        <f>J37+K37</f>
        <v>160</v>
      </c>
      <c r="M37" s="16"/>
      <c r="N37" s="35">
        <f>L37+M37</f>
        <v>160</v>
      </c>
      <c r="O37" s="64"/>
      <c r="P37" s="35">
        <f>N37+O37</f>
        <v>160</v>
      </c>
      <c r="Q37" s="64">
        <v>3.9</v>
      </c>
      <c r="R37" s="72">
        <f>P37+Q37</f>
        <v>163.9</v>
      </c>
    </row>
    <row r="38" spans="1:18" ht="31.2">
      <c r="A38" s="24" t="s">
        <v>0</v>
      </c>
      <c r="B38" s="24" t="s">
        <v>27</v>
      </c>
      <c r="C38" s="24" t="s">
        <v>2</v>
      </c>
      <c r="D38" s="24" t="s">
        <v>0</v>
      </c>
      <c r="E38" s="10" t="s">
        <v>28</v>
      </c>
      <c r="F38" s="33">
        <f t="shared" ref="F38:R38" si="25">F39</f>
        <v>14.3</v>
      </c>
      <c r="G38" s="5">
        <f t="shared" si="25"/>
        <v>0</v>
      </c>
      <c r="H38" s="45">
        <f t="shared" si="25"/>
        <v>14.3</v>
      </c>
      <c r="I38" s="46">
        <f t="shared" si="25"/>
        <v>0</v>
      </c>
      <c r="J38" s="33">
        <f t="shared" si="25"/>
        <v>14.3</v>
      </c>
      <c r="K38" s="5">
        <f t="shared" si="25"/>
        <v>0</v>
      </c>
      <c r="L38" s="33">
        <f t="shared" si="25"/>
        <v>14.3</v>
      </c>
      <c r="M38" s="5">
        <f t="shared" si="25"/>
        <v>0</v>
      </c>
      <c r="N38" s="33">
        <f t="shared" si="25"/>
        <v>14.3</v>
      </c>
      <c r="O38" s="63">
        <f t="shared" si="25"/>
        <v>0</v>
      </c>
      <c r="P38" s="33">
        <f t="shared" si="25"/>
        <v>14.3</v>
      </c>
      <c r="Q38" s="63">
        <f t="shared" si="25"/>
        <v>4.3</v>
      </c>
      <c r="R38" s="57">
        <f t="shared" si="25"/>
        <v>18.600000000000001</v>
      </c>
    </row>
    <row r="39" spans="1:18" ht="31.2">
      <c r="A39" s="25" t="s">
        <v>0</v>
      </c>
      <c r="B39" s="25" t="s">
        <v>29</v>
      </c>
      <c r="C39" s="25" t="s">
        <v>2</v>
      </c>
      <c r="D39" s="25" t="s">
        <v>25</v>
      </c>
      <c r="E39" s="11" t="s">
        <v>30</v>
      </c>
      <c r="F39" s="35">
        <v>14.3</v>
      </c>
      <c r="G39" s="16"/>
      <c r="H39" s="47">
        <f>F39+G39</f>
        <v>14.3</v>
      </c>
      <c r="I39" s="48"/>
      <c r="J39" s="35">
        <f>H39+I39</f>
        <v>14.3</v>
      </c>
      <c r="K39" s="16"/>
      <c r="L39" s="35">
        <f>J39+K39</f>
        <v>14.3</v>
      </c>
      <c r="M39" s="16"/>
      <c r="N39" s="35">
        <f>L39+M39</f>
        <v>14.3</v>
      </c>
      <c r="O39" s="64"/>
      <c r="P39" s="35">
        <f>N39+O39</f>
        <v>14.3</v>
      </c>
      <c r="Q39" s="64">
        <v>4.3</v>
      </c>
      <c r="R39" s="72">
        <f>P39+Q39</f>
        <v>18.600000000000001</v>
      </c>
    </row>
    <row r="40" spans="1:18" ht="31.2">
      <c r="A40" s="24" t="s">
        <v>0</v>
      </c>
      <c r="B40" s="24" t="s">
        <v>31</v>
      </c>
      <c r="C40" s="24" t="s">
        <v>2</v>
      </c>
      <c r="D40" s="24" t="s">
        <v>0</v>
      </c>
      <c r="E40" s="10" t="s">
        <v>160</v>
      </c>
      <c r="F40" s="33">
        <f t="shared" ref="F40:H40" si="26">F41+F42</f>
        <v>3360.7000000000003</v>
      </c>
      <c r="G40" s="5">
        <f t="shared" si="26"/>
        <v>14.115</v>
      </c>
      <c r="H40" s="45">
        <f t="shared" si="26"/>
        <v>3374.8150000000001</v>
      </c>
      <c r="I40" s="46">
        <f t="shared" ref="I40:J40" si="27">I41+I42</f>
        <v>82.488</v>
      </c>
      <c r="J40" s="33">
        <f t="shared" si="27"/>
        <v>3457.3029999999999</v>
      </c>
      <c r="K40" s="5">
        <f t="shared" ref="K40:L40" si="28">K41+K42</f>
        <v>0</v>
      </c>
      <c r="L40" s="33">
        <f t="shared" si="28"/>
        <v>3457.3029999999999</v>
      </c>
      <c r="M40" s="5">
        <f t="shared" ref="M40:N40" si="29">M41+M42</f>
        <v>0</v>
      </c>
      <c r="N40" s="33">
        <f t="shared" si="29"/>
        <v>3457.3029999999999</v>
      </c>
      <c r="O40" s="63">
        <f t="shared" ref="O40:P40" si="30">O41+O42</f>
        <v>0</v>
      </c>
      <c r="P40" s="33">
        <f t="shared" si="30"/>
        <v>3457.3029999999999</v>
      </c>
      <c r="Q40" s="63">
        <f t="shared" ref="Q40:R40" si="31">Q41+Q42</f>
        <v>-276.5</v>
      </c>
      <c r="R40" s="57">
        <f t="shared" si="31"/>
        <v>3180.8029999999999</v>
      </c>
    </row>
    <row r="41" spans="1:18" ht="15.6">
      <c r="A41" s="25" t="s">
        <v>0</v>
      </c>
      <c r="B41" s="25" t="s">
        <v>32</v>
      </c>
      <c r="C41" s="25" t="s">
        <v>2</v>
      </c>
      <c r="D41" s="25" t="s">
        <v>33</v>
      </c>
      <c r="E41" s="11" t="s">
        <v>83</v>
      </c>
      <c r="F41" s="35">
        <v>2699.3</v>
      </c>
      <c r="G41" s="16">
        <v>14.115</v>
      </c>
      <c r="H41" s="47">
        <f>F41+G41</f>
        <v>2713.415</v>
      </c>
      <c r="I41" s="48">
        <v>82.488</v>
      </c>
      <c r="J41" s="35">
        <f>H41+I41</f>
        <v>2795.9029999999998</v>
      </c>
      <c r="K41" s="16"/>
      <c r="L41" s="35">
        <f>J41+K41</f>
        <v>2795.9029999999998</v>
      </c>
      <c r="M41" s="16"/>
      <c r="N41" s="35">
        <f>L41+M41</f>
        <v>2795.9029999999998</v>
      </c>
      <c r="O41" s="64"/>
      <c r="P41" s="35">
        <f>N41+O41</f>
        <v>2795.9029999999998</v>
      </c>
      <c r="Q41" s="64">
        <v>-295.89999999999998</v>
      </c>
      <c r="R41" s="72">
        <f>P41+Q41</f>
        <v>2500.0029999999997</v>
      </c>
    </row>
    <row r="42" spans="1:18" ht="15.6">
      <c r="A42" s="25" t="s">
        <v>0</v>
      </c>
      <c r="B42" s="25" t="s">
        <v>35</v>
      </c>
      <c r="C42" s="25" t="s">
        <v>2</v>
      </c>
      <c r="D42" s="25" t="s">
        <v>33</v>
      </c>
      <c r="E42" s="11" t="s">
        <v>36</v>
      </c>
      <c r="F42" s="35">
        <v>661.4</v>
      </c>
      <c r="G42" s="16"/>
      <c r="H42" s="47">
        <f>F42+G42</f>
        <v>661.4</v>
      </c>
      <c r="I42" s="48"/>
      <c r="J42" s="35">
        <f>H42+I42</f>
        <v>661.4</v>
      </c>
      <c r="K42" s="16"/>
      <c r="L42" s="35">
        <f>J42+K42</f>
        <v>661.4</v>
      </c>
      <c r="M42" s="16"/>
      <c r="N42" s="35">
        <f>L42+M42</f>
        <v>661.4</v>
      </c>
      <c r="O42" s="64"/>
      <c r="P42" s="35">
        <f>N42+O42</f>
        <v>661.4</v>
      </c>
      <c r="Q42" s="64">
        <v>19.399999999999999</v>
      </c>
      <c r="R42" s="72">
        <f>P42+Q42</f>
        <v>680.8</v>
      </c>
    </row>
    <row r="43" spans="1:18" ht="31.2">
      <c r="A43" s="24" t="s">
        <v>0</v>
      </c>
      <c r="B43" s="24" t="s">
        <v>37</v>
      </c>
      <c r="C43" s="24" t="s">
        <v>2</v>
      </c>
      <c r="D43" s="24" t="s">
        <v>0</v>
      </c>
      <c r="E43" s="10" t="s">
        <v>38</v>
      </c>
      <c r="F43" s="33">
        <f t="shared" ref="F43:H43" si="32">F44+F45</f>
        <v>0</v>
      </c>
      <c r="G43" s="5">
        <f t="shared" si="32"/>
        <v>0</v>
      </c>
      <c r="H43" s="45">
        <f t="shared" si="32"/>
        <v>0</v>
      </c>
      <c r="I43" s="46">
        <f t="shared" ref="I43:J43" si="33">I44+I45</f>
        <v>0</v>
      </c>
      <c r="J43" s="33">
        <f t="shared" si="33"/>
        <v>0</v>
      </c>
      <c r="K43" s="5">
        <f t="shared" ref="K43:L43" si="34">K44+K45</f>
        <v>0</v>
      </c>
      <c r="L43" s="33">
        <f t="shared" si="34"/>
        <v>0</v>
      </c>
      <c r="M43" s="5">
        <f t="shared" ref="M43:N43" si="35">M44+M45</f>
        <v>0</v>
      </c>
      <c r="N43" s="33">
        <f t="shared" si="35"/>
        <v>0</v>
      </c>
      <c r="O43" s="63">
        <f t="shared" ref="O43:P43" si="36">O44+O45</f>
        <v>0</v>
      </c>
      <c r="P43" s="33">
        <f t="shared" si="36"/>
        <v>0</v>
      </c>
      <c r="Q43" s="63">
        <f t="shared" ref="Q43:R43" si="37">Q44+Q45</f>
        <v>0</v>
      </c>
      <c r="R43" s="57">
        <f t="shared" si="37"/>
        <v>0</v>
      </c>
    </row>
    <row r="44" spans="1:18" ht="93.6" hidden="1">
      <c r="A44" s="25" t="s">
        <v>0</v>
      </c>
      <c r="B44" s="25" t="s">
        <v>39</v>
      </c>
      <c r="C44" s="25" t="s">
        <v>2</v>
      </c>
      <c r="D44" s="25" t="s">
        <v>138</v>
      </c>
      <c r="E44" s="11" t="s">
        <v>73</v>
      </c>
      <c r="F44" s="35"/>
      <c r="G44" s="16"/>
      <c r="H44" s="47">
        <f>F44+G44</f>
        <v>0</v>
      </c>
      <c r="I44" s="48"/>
      <c r="J44" s="35">
        <f>H44+I44</f>
        <v>0</v>
      </c>
      <c r="K44" s="16"/>
      <c r="L44" s="35">
        <f>J44+K44</f>
        <v>0</v>
      </c>
      <c r="M44" s="16"/>
      <c r="N44" s="35">
        <f>L44+M44</f>
        <v>0</v>
      </c>
      <c r="O44" s="64"/>
      <c r="P44" s="35">
        <f>N44+O44</f>
        <v>0</v>
      </c>
      <c r="Q44" s="64"/>
      <c r="R44" s="72">
        <f>P44+Q44</f>
        <v>0</v>
      </c>
    </row>
    <row r="45" spans="1:18" ht="46.8" hidden="1">
      <c r="A45" s="25" t="s">
        <v>0</v>
      </c>
      <c r="B45" s="25" t="s">
        <v>40</v>
      </c>
      <c r="C45" s="25" t="s">
        <v>2</v>
      </c>
      <c r="D45" s="25" t="s">
        <v>42</v>
      </c>
      <c r="E45" s="11" t="s">
        <v>41</v>
      </c>
      <c r="F45" s="35"/>
      <c r="G45" s="16"/>
      <c r="H45" s="47">
        <f>F45+G45</f>
        <v>0</v>
      </c>
      <c r="I45" s="48"/>
      <c r="J45" s="35">
        <f>H45+I45</f>
        <v>0</v>
      </c>
      <c r="K45" s="16"/>
      <c r="L45" s="35">
        <f>J45+K45</f>
        <v>0</v>
      </c>
      <c r="M45" s="16"/>
      <c r="N45" s="35">
        <f>L45+M45</f>
        <v>0</v>
      </c>
      <c r="O45" s="64"/>
      <c r="P45" s="35">
        <f>N45+O45</f>
        <v>0</v>
      </c>
      <c r="Q45" s="64"/>
      <c r="R45" s="72">
        <f>P45+Q45</f>
        <v>0</v>
      </c>
    </row>
    <row r="46" spans="1:18" ht="31.2">
      <c r="A46" s="24" t="s">
        <v>0</v>
      </c>
      <c r="B46" s="24" t="s">
        <v>37</v>
      </c>
      <c r="C46" s="24" t="s">
        <v>2</v>
      </c>
      <c r="D46" s="24" t="s">
        <v>0</v>
      </c>
      <c r="E46" s="10" t="s">
        <v>172</v>
      </c>
      <c r="F46" s="39"/>
      <c r="G46" s="70"/>
      <c r="H46" s="54"/>
      <c r="I46" s="71"/>
      <c r="J46" s="39"/>
      <c r="K46" s="70"/>
      <c r="L46" s="39"/>
      <c r="M46" s="70"/>
      <c r="N46" s="39"/>
      <c r="O46" s="68"/>
      <c r="P46" s="39">
        <v>0</v>
      </c>
      <c r="Q46" s="63">
        <f t="shared" ref="Q46:R46" si="38">Q47</f>
        <v>28.5</v>
      </c>
      <c r="R46" s="57">
        <f t="shared" si="38"/>
        <v>28.5</v>
      </c>
    </row>
    <row r="47" spans="1:18" ht="46.8">
      <c r="A47" s="25" t="s">
        <v>0</v>
      </c>
      <c r="B47" s="25" t="s">
        <v>40</v>
      </c>
      <c r="C47" s="25" t="s">
        <v>2</v>
      </c>
      <c r="D47" s="25" t="s">
        <v>42</v>
      </c>
      <c r="E47" s="11" t="s">
        <v>41</v>
      </c>
      <c r="F47" s="35"/>
      <c r="G47" s="16"/>
      <c r="H47" s="47"/>
      <c r="I47" s="48"/>
      <c r="J47" s="35"/>
      <c r="K47" s="16"/>
      <c r="L47" s="35"/>
      <c r="M47" s="16"/>
      <c r="N47" s="35"/>
      <c r="O47" s="64"/>
      <c r="P47" s="35">
        <v>0</v>
      </c>
      <c r="Q47" s="64">
        <v>28.5</v>
      </c>
      <c r="R47" s="72">
        <f>P47+Q47</f>
        <v>28.5</v>
      </c>
    </row>
    <row r="48" spans="1:18" ht="31.2">
      <c r="A48" s="24" t="s">
        <v>0</v>
      </c>
      <c r="B48" s="24" t="s">
        <v>43</v>
      </c>
      <c r="C48" s="24" t="s">
        <v>2</v>
      </c>
      <c r="D48" s="24" t="s">
        <v>0</v>
      </c>
      <c r="E48" s="10" t="s">
        <v>44</v>
      </c>
      <c r="F48" s="57">
        <f t="shared" ref="F48:I48" si="39">F49+F50+F51+F52</f>
        <v>8.3000000000000007</v>
      </c>
      <c r="G48" s="57">
        <f t="shared" si="39"/>
        <v>0</v>
      </c>
      <c r="H48" s="57">
        <f t="shared" si="39"/>
        <v>8.3000000000000007</v>
      </c>
      <c r="I48" s="57">
        <f t="shared" si="39"/>
        <v>0</v>
      </c>
      <c r="J48" s="33">
        <f>J49+J50+J51+J52</f>
        <v>8.3000000000000007</v>
      </c>
      <c r="K48" s="33">
        <f t="shared" ref="K48:M48" si="40">K49+K50+K51+K52</f>
        <v>0</v>
      </c>
      <c r="L48" s="33">
        <f>L49+L50+L51+L52</f>
        <v>8.3000000000000007</v>
      </c>
      <c r="M48" s="33">
        <f t="shared" si="40"/>
        <v>0</v>
      </c>
      <c r="N48" s="33">
        <f>N49+N50+N51+N52</f>
        <v>8.3000000000000007</v>
      </c>
      <c r="O48" s="65">
        <f t="shared" ref="O48:Q48" si="41">O49+O50+O51+O52</f>
        <v>0</v>
      </c>
      <c r="P48" s="33">
        <f>P49+P50+P51+P52</f>
        <v>11.3</v>
      </c>
      <c r="Q48" s="65">
        <f t="shared" si="41"/>
        <v>93.9</v>
      </c>
      <c r="R48" s="57">
        <f>R49+R50+R51+R52</f>
        <v>105.2</v>
      </c>
    </row>
    <row r="49" spans="1:18" ht="46.8">
      <c r="A49" s="25" t="s">
        <v>0</v>
      </c>
      <c r="B49" s="25" t="s">
        <v>173</v>
      </c>
      <c r="C49" s="25" t="s">
        <v>2</v>
      </c>
      <c r="D49" s="25" t="s">
        <v>45</v>
      </c>
      <c r="E49" s="31" t="s">
        <v>174</v>
      </c>
      <c r="F49" s="35">
        <v>3.8</v>
      </c>
      <c r="G49" s="16"/>
      <c r="H49" s="47">
        <f>F49+G49</f>
        <v>3.8</v>
      </c>
      <c r="I49" s="48"/>
      <c r="J49" s="35">
        <f>H49+I49</f>
        <v>3.8</v>
      </c>
      <c r="K49" s="16"/>
      <c r="L49" s="35">
        <f>J49+K49</f>
        <v>3.8</v>
      </c>
      <c r="M49" s="16"/>
      <c r="N49" s="35">
        <f>L49+M49</f>
        <v>3.8</v>
      </c>
      <c r="O49" s="64"/>
      <c r="P49" s="35">
        <v>11.3</v>
      </c>
      <c r="Q49" s="64">
        <v>90.5</v>
      </c>
      <c r="R49" s="72">
        <f>P49+Q49</f>
        <v>101.8</v>
      </c>
    </row>
    <row r="50" spans="1:18" ht="109.2">
      <c r="A50" s="25" t="s">
        <v>0</v>
      </c>
      <c r="B50" s="25" t="s">
        <v>175</v>
      </c>
      <c r="C50" s="25" t="s">
        <v>2</v>
      </c>
      <c r="D50" s="25" t="s">
        <v>45</v>
      </c>
      <c r="E50" s="15" t="s">
        <v>151</v>
      </c>
      <c r="F50" s="35">
        <v>2.5</v>
      </c>
      <c r="G50" s="16"/>
      <c r="H50" s="47">
        <f>F50+G50</f>
        <v>2.5</v>
      </c>
      <c r="I50" s="48"/>
      <c r="J50" s="35">
        <f>H50+I50</f>
        <v>2.5</v>
      </c>
      <c r="K50" s="16"/>
      <c r="L50" s="35">
        <f>J50+K50</f>
        <v>2.5</v>
      </c>
      <c r="M50" s="16"/>
      <c r="N50" s="35">
        <f>L50+M50</f>
        <v>2.5</v>
      </c>
      <c r="O50" s="64"/>
      <c r="P50" s="35">
        <v>0</v>
      </c>
      <c r="Q50" s="64">
        <v>1.2</v>
      </c>
      <c r="R50" s="72">
        <f>P50+Q50</f>
        <v>1.2</v>
      </c>
    </row>
    <row r="51" spans="1:18" ht="109.2">
      <c r="A51" s="25" t="s">
        <v>0</v>
      </c>
      <c r="B51" s="25" t="s">
        <v>176</v>
      </c>
      <c r="C51" s="25" t="s">
        <v>2</v>
      </c>
      <c r="D51" s="25" t="s">
        <v>45</v>
      </c>
      <c r="E51" s="32" t="s">
        <v>152</v>
      </c>
      <c r="F51" s="35">
        <v>2</v>
      </c>
      <c r="G51" s="16"/>
      <c r="H51" s="47">
        <f t="shared" ref="H51" si="42">F51+G51</f>
        <v>2</v>
      </c>
      <c r="I51" s="48"/>
      <c r="J51" s="35">
        <f t="shared" ref="J51" si="43">H51+I51</f>
        <v>2</v>
      </c>
      <c r="K51" s="16"/>
      <c r="L51" s="35">
        <f t="shared" ref="L51" si="44">J51+K51</f>
        <v>2</v>
      </c>
      <c r="M51" s="16"/>
      <c r="N51" s="35">
        <f t="shared" ref="N51" si="45">L51+M51</f>
        <v>2</v>
      </c>
      <c r="O51" s="64"/>
      <c r="P51" s="35">
        <v>0</v>
      </c>
      <c r="Q51" s="64">
        <v>2.2000000000000002</v>
      </c>
      <c r="R51" s="72">
        <f t="shared" ref="R51:R52" si="46">P51+Q51</f>
        <v>2.2000000000000002</v>
      </c>
    </row>
    <row r="52" spans="1:18" ht="15.6">
      <c r="A52" s="25"/>
      <c r="B52" s="25"/>
      <c r="C52" s="25"/>
      <c r="D52" s="25"/>
      <c r="E52" s="31"/>
      <c r="F52" s="35"/>
      <c r="G52" s="16"/>
      <c r="H52" s="47"/>
      <c r="I52" s="48"/>
      <c r="J52" s="35"/>
      <c r="K52" s="16"/>
      <c r="L52" s="35"/>
      <c r="M52" s="16"/>
      <c r="N52" s="35"/>
      <c r="O52" s="64"/>
      <c r="P52" s="35"/>
      <c r="Q52" s="64"/>
      <c r="R52" s="72">
        <f t="shared" si="46"/>
        <v>0</v>
      </c>
    </row>
    <row r="53" spans="1:18" ht="15.6">
      <c r="A53" s="26" t="s">
        <v>0</v>
      </c>
      <c r="B53" s="26" t="s">
        <v>46</v>
      </c>
      <c r="C53" s="26" t="s">
        <v>2</v>
      </c>
      <c r="D53" s="26" t="s">
        <v>0</v>
      </c>
      <c r="E53" s="27" t="s">
        <v>47</v>
      </c>
      <c r="F53" s="36">
        <f t="shared" ref="F53:Q53" si="47">F54</f>
        <v>81407.95</v>
      </c>
      <c r="G53" s="7">
        <f t="shared" si="47"/>
        <v>5017.3343100000002</v>
      </c>
      <c r="H53" s="49">
        <f>H54+H95+H97</f>
        <v>86425.284309999988</v>
      </c>
      <c r="I53" s="50">
        <f t="shared" si="47"/>
        <v>0</v>
      </c>
      <c r="J53" s="36">
        <f>J54+J95+J97</f>
        <v>86425.284309999988</v>
      </c>
      <c r="K53" s="7">
        <f t="shared" si="47"/>
        <v>200.61999999999995</v>
      </c>
      <c r="L53" s="36">
        <f>L54+L95+L97</f>
        <v>86625.904310000013</v>
      </c>
      <c r="M53" s="7">
        <f t="shared" si="47"/>
        <v>194.18831999999998</v>
      </c>
      <c r="N53" s="36">
        <f>N54+N95+N97</f>
        <v>86820.092630000014</v>
      </c>
      <c r="O53" s="63">
        <f t="shared" si="47"/>
        <v>2279.09168</v>
      </c>
      <c r="P53" s="36">
        <f>P54+P95+P97</f>
        <v>89099.184309999997</v>
      </c>
      <c r="Q53" s="63">
        <f t="shared" si="47"/>
        <v>640.4</v>
      </c>
      <c r="R53" s="73">
        <f>R54+R95+R97</f>
        <v>89739.584309999991</v>
      </c>
    </row>
    <row r="54" spans="1:18" ht="31.2">
      <c r="A54" s="12" t="s">
        <v>0</v>
      </c>
      <c r="B54" s="12" t="s">
        <v>49</v>
      </c>
      <c r="C54" s="12" t="s">
        <v>2</v>
      </c>
      <c r="D54" s="12" t="s">
        <v>0</v>
      </c>
      <c r="E54" s="28" t="s">
        <v>50</v>
      </c>
      <c r="F54" s="37">
        <f>F55+F58+F69+F88+F101+F95+F97</f>
        <v>81407.95</v>
      </c>
      <c r="G54" s="8">
        <f>G55+G58+G69+G88+G101+G95+G97</f>
        <v>5017.3343100000002</v>
      </c>
      <c r="H54" s="51">
        <f>H55+H58+H69+H88+H101</f>
        <v>86425.284309999988</v>
      </c>
      <c r="I54" s="52">
        <f>I55+I58+I69+I88+I101+I95+I97</f>
        <v>0</v>
      </c>
      <c r="J54" s="37">
        <f>J55+J58+J69+J88+J101</f>
        <v>86425.284309999988</v>
      </c>
      <c r="K54" s="8">
        <f>K55+K58+K69+K88+K101+K95+K97</f>
        <v>200.61999999999995</v>
      </c>
      <c r="L54" s="37">
        <f>L55+L58+L69+L88+L101</f>
        <v>86625.904310000013</v>
      </c>
      <c r="M54" s="8">
        <f>M55+M58+M69+M88+M101+M95+M97</f>
        <v>194.18831999999998</v>
      </c>
      <c r="N54" s="37">
        <f>N55+N58+N69+N88+N101</f>
        <v>86820.092630000014</v>
      </c>
      <c r="O54" s="63">
        <f>O55+O58+O69+O88+O101+O95+O97</f>
        <v>2279.09168</v>
      </c>
      <c r="P54" s="37">
        <f>P55+P58+P69+P88+P101</f>
        <v>89099.184309999997</v>
      </c>
      <c r="Q54" s="63">
        <f>Q55+Q58+Q69+Q88+Q101+Q95+Q97</f>
        <v>640.4</v>
      </c>
      <c r="R54" s="58">
        <f>R55+R58+R69+R88+R101</f>
        <v>89739.584309999991</v>
      </c>
    </row>
    <row r="55" spans="1:18" ht="31.2">
      <c r="A55" s="12" t="s">
        <v>0</v>
      </c>
      <c r="B55" s="12" t="s">
        <v>96</v>
      </c>
      <c r="C55" s="12" t="s">
        <v>2</v>
      </c>
      <c r="D55" s="12" t="s">
        <v>139</v>
      </c>
      <c r="E55" s="28" t="s">
        <v>93</v>
      </c>
      <c r="F55" s="37">
        <f t="shared" ref="F55:R56" si="48">F56</f>
        <v>28984</v>
      </c>
      <c r="G55" s="8">
        <f t="shared" si="48"/>
        <v>0</v>
      </c>
      <c r="H55" s="51">
        <f t="shared" si="48"/>
        <v>28984</v>
      </c>
      <c r="I55" s="52">
        <f t="shared" si="48"/>
        <v>0</v>
      </c>
      <c r="J55" s="37">
        <f t="shared" si="48"/>
        <v>28984</v>
      </c>
      <c r="K55" s="8">
        <f t="shared" si="48"/>
        <v>0</v>
      </c>
      <c r="L55" s="37">
        <f t="shared" si="48"/>
        <v>28984</v>
      </c>
      <c r="M55" s="8">
        <f t="shared" si="48"/>
        <v>0</v>
      </c>
      <c r="N55" s="37">
        <f t="shared" si="48"/>
        <v>28984</v>
      </c>
      <c r="O55" s="63">
        <f t="shared" si="48"/>
        <v>0</v>
      </c>
      <c r="P55" s="37">
        <f t="shared" si="48"/>
        <v>28984</v>
      </c>
      <c r="Q55" s="63">
        <f t="shared" si="48"/>
        <v>0</v>
      </c>
      <c r="R55" s="58">
        <f t="shared" si="48"/>
        <v>28984</v>
      </c>
    </row>
    <row r="56" spans="1:18" ht="31.2">
      <c r="A56" s="14" t="s">
        <v>0</v>
      </c>
      <c r="B56" s="14" t="s">
        <v>95</v>
      </c>
      <c r="C56" s="14" t="s">
        <v>2</v>
      </c>
      <c r="D56" s="14" t="s">
        <v>139</v>
      </c>
      <c r="E56" s="29" t="s">
        <v>71</v>
      </c>
      <c r="F56" s="35">
        <f>F57</f>
        <v>28984</v>
      </c>
      <c r="G56" s="6">
        <f t="shared" si="48"/>
        <v>0</v>
      </c>
      <c r="H56" s="47">
        <f t="shared" si="48"/>
        <v>28984</v>
      </c>
      <c r="I56" s="53">
        <f t="shared" si="48"/>
        <v>0</v>
      </c>
      <c r="J56" s="35">
        <f t="shared" si="48"/>
        <v>28984</v>
      </c>
      <c r="K56" s="6">
        <f t="shared" si="48"/>
        <v>0</v>
      </c>
      <c r="L56" s="35">
        <f t="shared" si="48"/>
        <v>28984</v>
      </c>
      <c r="M56" s="6">
        <f t="shared" si="48"/>
        <v>0</v>
      </c>
      <c r="N56" s="35">
        <f t="shared" si="48"/>
        <v>28984</v>
      </c>
      <c r="O56" s="66">
        <f t="shared" si="48"/>
        <v>0</v>
      </c>
      <c r="P56" s="35">
        <f t="shared" si="48"/>
        <v>28984</v>
      </c>
      <c r="Q56" s="66">
        <f t="shared" si="48"/>
        <v>0</v>
      </c>
      <c r="R56" s="72">
        <f t="shared" si="48"/>
        <v>28984</v>
      </c>
    </row>
    <row r="57" spans="1:18" ht="46.8">
      <c r="A57" s="14" t="s">
        <v>48</v>
      </c>
      <c r="B57" s="14" t="s">
        <v>97</v>
      </c>
      <c r="C57" s="14" t="s">
        <v>2</v>
      </c>
      <c r="D57" s="14" t="s">
        <v>139</v>
      </c>
      <c r="E57" s="29" t="s">
        <v>155</v>
      </c>
      <c r="F57" s="35">
        <v>28984</v>
      </c>
      <c r="G57" s="16"/>
      <c r="H57" s="47">
        <f>F57+G57</f>
        <v>28984</v>
      </c>
      <c r="I57" s="48"/>
      <c r="J57" s="35">
        <f>H57+I57</f>
        <v>28984</v>
      </c>
      <c r="K57" s="16"/>
      <c r="L57" s="35">
        <f>J57+K57</f>
        <v>28984</v>
      </c>
      <c r="M57" s="16"/>
      <c r="N57" s="35">
        <f>L57+M57</f>
        <v>28984</v>
      </c>
      <c r="O57" s="64"/>
      <c r="P57" s="35">
        <f>N57+O57</f>
        <v>28984</v>
      </c>
      <c r="Q57" s="64"/>
      <c r="R57" s="72">
        <f>P57+Q57</f>
        <v>28984</v>
      </c>
    </row>
    <row r="58" spans="1:18" ht="46.8">
      <c r="A58" s="12" t="s">
        <v>0</v>
      </c>
      <c r="B58" s="12" t="s">
        <v>120</v>
      </c>
      <c r="C58" s="12" t="s">
        <v>2</v>
      </c>
      <c r="D58" s="12" t="s">
        <v>139</v>
      </c>
      <c r="E58" s="28" t="s">
        <v>94</v>
      </c>
      <c r="F58" s="58">
        <f t="shared" ref="F58:I58" si="49">F59+F65+F61</f>
        <v>35675.579999999994</v>
      </c>
      <c r="G58" s="58">
        <f t="shared" si="49"/>
        <v>5018.41</v>
      </c>
      <c r="H58" s="58">
        <f t="shared" si="49"/>
        <v>40693.99</v>
      </c>
      <c r="I58" s="58">
        <f t="shared" si="49"/>
        <v>0</v>
      </c>
      <c r="J58" s="37">
        <f>J59+J65+J61</f>
        <v>40693.99</v>
      </c>
      <c r="K58" s="37">
        <f t="shared" ref="K58:M58" si="50">K59+K65+K61</f>
        <v>1413.4199999999998</v>
      </c>
      <c r="L58" s="37">
        <f>L59+L65+L61</f>
        <v>42107.409999999996</v>
      </c>
      <c r="M58" s="37">
        <f t="shared" si="50"/>
        <v>0</v>
      </c>
      <c r="N58" s="37">
        <f>N59+N65+N61+N63</f>
        <v>42107.409999999996</v>
      </c>
      <c r="O58" s="65">
        <f t="shared" ref="O58:P58" si="51">O59+O65+O61+O63</f>
        <v>823.63400000000001</v>
      </c>
      <c r="P58" s="37">
        <f t="shared" si="51"/>
        <v>42931.043999999994</v>
      </c>
      <c r="Q58" s="65">
        <f t="shared" ref="Q58:R58" si="52">Q59+Q65+Q61+Q63</f>
        <v>521.4</v>
      </c>
      <c r="R58" s="58">
        <f t="shared" si="52"/>
        <v>43452.443999999996</v>
      </c>
    </row>
    <row r="59" spans="1:18" ht="109.2">
      <c r="A59" s="12" t="s">
        <v>0</v>
      </c>
      <c r="B59" s="12" t="s">
        <v>98</v>
      </c>
      <c r="C59" s="12" t="s">
        <v>2</v>
      </c>
      <c r="D59" s="12" t="s">
        <v>139</v>
      </c>
      <c r="E59" s="13" t="s">
        <v>156</v>
      </c>
      <c r="F59" s="37">
        <f t="shared" ref="F59:R59" si="53">F60</f>
        <v>16468</v>
      </c>
      <c r="G59" s="8">
        <f t="shared" si="53"/>
        <v>721.1</v>
      </c>
      <c r="H59" s="51">
        <f t="shared" si="53"/>
        <v>17189.099999999999</v>
      </c>
      <c r="I59" s="52">
        <f t="shared" si="53"/>
        <v>0</v>
      </c>
      <c r="J59" s="37">
        <f t="shared" si="53"/>
        <v>17189.099999999999</v>
      </c>
      <c r="K59" s="8">
        <f t="shared" si="53"/>
        <v>0</v>
      </c>
      <c r="L59" s="37">
        <f t="shared" si="53"/>
        <v>17189.099999999999</v>
      </c>
      <c r="M59" s="8">
        <f t="shared" si="53"/>
        <v>0</v>
      </c>
      <c r="N59" s="37">
        <f>N60</f>
        <v>17189.099999999999</v>
      </c>
      <c r="O59" s="63">
        <f t="shared" si="53"/>
        <v>-35.1</v>
      </c>
      <c r="P59" s="37">
        <f t="shared" si="53"/>
        <v>17154</v>
      </c>
      <c r="Q59" s="63">
        <f t="shared" si="53"/>
        <v>0</v>
      </c>
      <c r="R59" s="58">
        <f t="shared" si="53"/>
        <v>17154</v>
      </c>
    </row>
    <row r="60" spans="1:18" ht="109.2">
      <c r="A60" s="14" t="s">
        <v>26</v>
      </c>
      <c r="B60" s="14" t="s">
        <v>99</v>
      </c>
      <c r="C60" s="14" t="s">
        <v>2</v>
      </c>
      <c r="D60" s="14" t="s">
        <v>139</v>
      </c>
      <c r="E60" s="15" t="s">
        <v>62</v>
      </c>
      <c r="F60" s="35">
        <v>16468</v>
      </c>
      <c r="G60" s="16">
        <v>721.1</v>
      </c>
      <c r="H60" s="47">
        <f>F60+G60</f>
        <v>17189.099999999999</v>
      </c>
      <c r="I60" s="48"/>
      <c r="J60" s="35">
        <f>H60+I60</f>
        <v>17189.099999999999</v>
      </c>
      <c r="K60" s="16"/>
      <c r="L60" s="35">
        <f>J60+K60</f>
        <v>17189.099999999999</v>
      </c>
      <c r="M60" s="16"/>
      <c r="N60" s="35">
        <f>L60+M60</f>
        <v>17189.099999999999</v>
      </c>
      <c r="O60" s="64">
        <v>-35.1</v>
      </c>
      <c r="P60" s="35">
        <f>N60+O60</f>
        <v>17154</v>
      </c>
      <c r="Q60" s="64"/>
      <c r="R60" s="72">
        <f>P60+Q60</f>
        <v>17154</v>
      </c>
    </row>
    <row r="61" spans="1:18" ht="31.2">
      <c r="A61" s="12" t="s">
        <v>0</v>
      </c>
      <c r="B61" s="12" t="s">
        <v>144</v>
      </c>
      <c r="C61" s="12" t="s">
        <v>2</v>
      </c>
      <c r="D61" s="12" t="s">
        <v>139</v>
      </c>
      <c r="E61" s="13" t="s">
        <v>145</v>
      </c>
      <c r="F61" s="39">
        <f t="shared" ref="F61:R61" si="54">F62</f>
        <v>188.6</v>
      </c>
      <c r="G61" s="39">
        <f t="shared" si="54"/>
        <v>0</v>
      </c>
      <c r="H61" s="54">
        <f t="shared" si="54"/>
        <v>188.6</v>
      </c>
      <c r="I61" s="54">
        <f t="shared" si="54"/>
        <v>0</v>
      </c>
      <c r="J61" s="39">
        <f t="shared" si="54"/>
        <v>188.6</v>
      </c>
      <c r="K61" s="39">
        <f t="shared" si="54"/>
        <v>0</v>
      </c>
      <c r="L61" s="39">
        <f t="shared" si="54"/>
        <v>188.6</v>
      </c>
      <c r="M61" s="39">
        <f t="shared" si="54"/>
        <v>0</v>
      </c>
      <c r="N61" s="39">
        <f t="shared" si="54"/>
        <v>188.6</v>
      </c>
      <c r="O61" s="67">
        <f t="shared" si="54"/>
        <v>0</v>
      </c>
      <c r="P61" s="39">
        <f t="shared" si="54"/>
        <v>188.6</v>
      </c>
      <c r="Q61" s="67">
        <f t="shared" si="54"/>
        <v>50.4</v>
      </c>
      <c r="R61" s="74">
        <f t="shared" si="54"/>
        <v>239</v>
      </c>
    </row>
    <row r="62" spans="1:18" ht="31.2">
      <c r="A62" s="14" t="s">
        <v>26</v>
      </c>
      <c r="B62" s="14" t="s">
        <v>146</v>
      </c>
      <c r="C62" s="14" t="s">
        <v>2</v>
      </c>
      <c r="D62" s="14" t="s">
        <v>139</v>
      </c>
      <c r="E62" s="15" t="s">
        <v>154</v>
      </c>
      <c r="F62" s="35">
        <v>188.6</v>
      </c>
      <c r="G62" s="16"/>
      <c r="H62" s="47">
        <f>F62+G62</f>
        <v>188.6</v>
      </c>
      <c r="I62" s="48"/>
      <c r="J62" s="35">
        <f>H62+I62</f>
        <v>188.6</v>
      </c>
      <c r="K62" s="16"/>
      <c r="L62" s="35">
        <f>J62+K62</f>
        <v>188.6</v>
      </c>
      <c r="M62" s="16"/>
      <c r="N62" s="35">
        <f>L62+M62</f>
        <v>188.6</v>
      </c>
      <c r="O62" s="64"/>
      <c r="P62" s="35">
        <f>N62+O62</f>
        <v>188.6</v>
      </c>
      <c r="Q62" s="64">
        <v>50.4</v>
      </c>
      <c r="R62" s="72">
        <f>P62+Q62</f>
        <v>239</v>
      </c>
    </row>
    <row r="63" spans="1:18" ht="31.2">
      <c r="A63" s="12" t="s">
        <v>0</v>
      </c>
      <c r="B63" s="12" t="s">
        <v>167</v>
      </c>
      <c r="C63" s="12" t="s">
        <v>2</v>
      </c>
      <c r="D63" s="12" t="s">
        <v>139</v>
      </c>
      <c r="E63" s="13" t="s">
        <v>168</v>
      </c>
      <c r="F63" s="35"/>
      <c r="G63" s="16"/>
      <c r="H63" s="47"/>
      <c r="I63" s="48"/>
      <c r="J63" s="35"/>
      <c r="K63" s="16"/>
      <c r="L63" s="35"/>
      <c r="M63" s="16"/>
      <c r="N63" s="39">
        <v>0</v>
      </c>
      <c r="O63" s="68">
        <f>O64</f>
        <v>43.99</v>
      </c>
      <c r="P63" s="39">
        <f>P64</f>
        <v>43.99</v>
      </c>
      <c r="Q63" s="68">
        <f>Q64</f>
        <v>0</v>
      </c>
      <c r="R63" s="74">
        <f>R64</f>
        <v>43.99</v>
      </c>
    </row>
    <row r="64" spans="1:18" ht="31.2">
      <c r="A64" s="14" t="s">
        <v>52</v>
      </c>
      <c r="B64" s="14" t="s">
        <v>169</v>
      </c>
      <c r="C64" s="14" t="s">
        <v>2</v>
      </c>
      <c r="D64" s="14" t="s">
        <v>139</v>
      </c>
      <c r="E64" s="15" t="s">
        <v>170</v>
      </c>
      <c r="F64" s="35"/>
      <c r="G64" s="16"/>
      <c r="H64" s="47"/>
      <c r="I64" s="48"/>
      <c r="J64" s="35"/>
      <c r="K64" s="16"/>
      <c r="L64" s="35"/>
      <c r="M64" s="16"/>
      <c r="N64" s="35">
        <v>0</v>
      </c>
      <c r="O64" s="64">
        <v>43.99</v>
      </c>
      <c r="P64" s="35">
        <f>N64+O64</f>
        <v>43.99</v>
      </c>
      <c r="Q64" s="64"/>
      <c r="R64" s="72">
        <f>P64+Q64</f>
        <v>43.99</v>
      </c>
    </row>
    <row r="65" spans="1:18" ht="15.6">
      <c r="A65" s="12" t="s">
        <v>0</v>
      </c>
      <c r="B65" s="12" t="s">
        <v>100</v>
      </c>
      <c r="C65" s="12" t="s">
        <v>2</v>
      </c>
      <c r="D65" s="12" t="s">
        <v>139</v>
      </c>
      <c r="E65" s="10" t="s">
        <v>51</v>
      </c>
      <c r="F65" s="37">
        <f>F66+F67+F68</f>
        <v>19018.98</v>
      </c>
      <c r="G65" s="37">
        <f t="shared" ref="G65:H65" si="55">G66+G67+G68</f>
        <v>4297.3099999999995</v>
      </c>
      <c r="H65" s="51">
        <f t="shared" si="55"/>
        <v>23316.29</v>
      </c>
      <c r="I65" s="51">
        <f t="shared" ref="I65:J65" si="56">I66+I67+I68</f>
        <v>0</v>
      </c>
      <c r="J65" s="37">
        <f t="shared" si="56"/>
        <v>23316.29</v>
      </c>
      <c r="K65" s="37">
        <f t="shared" ref="K65:L65" si="57">K66+K67+K68</f>
        <v>1413.4199999999998</v>
      </c>
      <c r="L65" s="37">
        <f t="shared" si="57"/>
        <v>24729.71</v>
      </c>
      <c r="M65" s="37">
        <f t="shared" ref="M65:N65" si="58">M66+M67+M68</f>
        <v>0</v>
      </c>
      <c r="N65" s="37">
        <f t="shared" si="58"/>
        <v>24729.71</v>
      </c>
      <c r="O65" s="65">
        <f t="shared" ref="O65:P65" si="59">O66+O67+O68</f>
        <v>814.74400000000003</v>
      </c>
      <c r="P65" s="37">
        <f t="shared" si="59"/>
        <v>25544.453999999998</v>
      </c>
      <c r="Q65" s="65">
        <f t="shared" ref="Q65:R65" si="60">Q66+Q67+Q68</f>
        <v>471</v>
      </c>
      <c r="R65" s="58">
        <f t="shared" si="60"/>
        <v>26015.453999999998</v>
      </c>
    </row>
    <row r="66" spans="1:18" ht="31.2">
      <c r="A66" s="14" t="s">
        <v>34</v>
      </c>
      <c r="B66" s="14" t="s">
        <v>101</v>
      </c>
      <c r="C66" s="14" t="s">
        <v>2</v>
      </c>
      <c r="D66" s="14" t="s">
        <v>139</v>
      </c>
      <c r="E66" s="11" t="s">
        <v>53</v>
      </c>
      <c r="F66" s="35">
        <v>141.30000000000001</v>
      </c>
      <c r="G66" s="16">
        <v>1600</v>
      </c>
      <c r="H66" s="47">
        <f>F66+G66</f>
        <v>1741.3</v>
      </c>
      <c r="I66" s="48"/>
      <c r="J66" s="35">
        <f>H66+I66</f>
        <v>1741.3</v>
      </c>
      <c r="K66" s="16">
        <v>-860.5</v>
      </c>
      <c r="L66" s="35">
        <f>J66+K66</f>
        <v>880.8</v>
      </c>
      <c r="M66" s="16"/>
      <c r="N66" s="35">
        <f>L66+M66</f>
        <v>880.8</v>
      </c>
      <c r="O66" s="64"/>
      <c r="P66" s="35">
        <f>N66+O66</f>
        <v>880.8</v>
      </c>
      <c r="Q66" s="64"/>
      <c r="R66" s="72">
        <f>P66+Q66</f>
        <v>880.8</v>
      </c>
    </row>
    <row r="67" spans="1:18" ht="31.2">
      <c r="A67" s="14" t="s">
        <v>48</v>
      </c>
      <c r="B67" s="14" t="s">
        <v>101</v>
      </c>
      <c r="C67" s="14" t="s">
        <v>2</v>
      </c>
      <c r="D67" s="14" t="s">
        <v>139</v>
      </c>
      <c r="E67" s="11" t="s">
        <v>53</v>
      </c>
      <c r="F67" s="35">
        <v>18874.68</v>
      </c>
      <c r="G67" s="16">
        <v>2697.31</v>
      </c>
      <c r="H67" s="47">
        <f t="shared" ref="H67:H68" si="61">F67+G67</f>
        <v>21571.99</v>
      </c>
      <c r="I67" s="48"/>
      <c r="J67" s="35">
        <f t="shared" ref="J67:J68" si="62">H67+I67</f>
        <v>21571.99</v>
      </c>
      <c r="K67" s="16">
        <v>769.3</v>
      </c>
      <c r="L67" s="35">
        <f t="shared" ref="L67:L68" si="63">J67+K67</f>
        <v>22341.29</v>
      </c>
      <c r="M67" s="16"/>
      <c r="N67" s="35">
        <f t="shared" ref="N67:P68" si="64">L67+M67</f>
        <v>22341.29</v>
      </c>
      <c r="O67" s="64">
        <v>814.74400000000003</v>
      </c>
      <c r="P67" s="35">
        <f t="shared" si="64"/>
        <v>23156.034</v>
      </c>
      <c r="Q67" s="64">
        <v>-754</v>
      </c>
      <c r="R67" s="72">
        <f t="shared" ref="R67:R68" si="65">P67+Q67</f>
        <v>22402.034</v>
      </c>
    </row>
    <row r="68" spans="1:18" ht="31.2">
      <c r="A68" s="14" t="s">
        <v>26</v>
      </c>
      <c r="B68" s="14" t="s">
        <v>101</v>
      </c>
      <c r="C68" s="14" t="s">
        <v>2</v>
      </c>
      <c r="D68" s="14" t="s">
        <v>139</v>
      </c>
      <c r="E68" s="11" t="s">
        <v>53</v>
      </c>
      <c r="F68" s="35">
        <v>3</v>
      </c>
      <c r="G68" s="16"/>
      <c r="H68" s="47">
        <f t="shared" si="61"/>
        <v>3</v>
      </c>
      <c r="I68" s="48"/>
      <c r="J68" s="35">
        <f t="shared" si="62"/>
        <v>3</v>
      </c>
      <c r="K68" s="16">
        <v>1504.62</v>
      </c>
      <c r="L68" s="35">
        <f t="shared" si="63"/>
        <v>1507.62</v>
      </c>
      <c r="M68" s="16"/>
      <c r="N68" s="35">
        <f t="shared" si="64"/>
        <v>1507.62</v>
      </c>
      <c r="O68" s="64"/>
      <c r="P68" s="35">
        <f t="shared" si="64"/>
        <v>1507.62</v>
      </c>
      <c r="Q68" s="64">
        <v>1225</v>
      </c>
      <c r="R68" s="72">
        <f t="shared" si="65"/>
        <v>2732.62</v>
      </c>
    </row>
    <row r="69" spans="1:18" ht="31.2">
      <c r="A69" s="12" t="s">
        <v>0</v>
      </c>
      <c r="B69" s="12" t="s">
        <v>103</v>
      </c>
      <c r="C69" s="12" t="s">
        <v>2</v>
      </c>
      <c r="D69" s="12" t="s">
        <v>0</v>
      </c>
      <c r="E69" s="10" t="s">
        <v>102</v>
      </c>
      <c r="F69" s="37">
        <f t="shared" ref="F69:L69" si="66">F70+F75+F77+F79+F81+F85+F83</f>
        <v>16652.37</v>
      </c>
      <c r="G69" s="37">
        <f t="shared" si="66"/>
        <v>0</v>
      </c>
      <c r="H69" s="51">
        <f t="shared" si="66"/>
        <v>16652.37</v>
      </c>
      <c r="I69" s="51">
        <f t="shared" si="66"/>
        <v>0</v>
      </c>
      <c r="J69" s="37">
        <f t="shared" si="66"/>
        <v>16652.37</v>
      </c>
      <c r="K69" s="37">
        <f t="shared" si="66"/>
        <v>-1235.5999999999999</v>
      </c>
      <c r="L69" s="37">
        <f t="shared" si="66"/>
        <v>15416.770000000002</v>
      </c>
      <c r="M69" s="37">
        <f t="shared" ref="M69:N69" si="67">M70+M75+M77+M79+M81+M85+M83</f>
        <v>0</v>
      </c>
      <c r="N69" s="37">
        <f t="shared" si="67"/>
        <v>15416.770000000002</v>
      </c>
      <c r="O69" s="65">
        <f t="shared" ref="O69:P69" si="68">O70+O75+O77+O79+O81+O85+O83</f>
        <v>1031.8399999999999</v>
      </c>
      <c r="P69" s="37">
        <f t="shared" si="68"/>
        <v>16448.61</v>
      </c>
      <c r="Q69" s="65">
        <f t="shared" ref="Q69:R69" si="69">Q70+Q75+Q77+Q79+Q81+Q85+Q83</f>
        <v>119</v>
      </c>
      <c r="R69" s="58">
        <f t="shared" si="69"/>
        <v>16567.61</v>
      </c>
    </row>
    <row r="70" spans="1:18" ht="46.8">
      <c r="A70" s="12" t="s">
        <v>0</v>
      </c>
      <c r="B70" s="12" t="s">
        <v>108</v>
      </c>
      <c r="C70" s="12" t="s">
        <v>2</v>
      </c>
      <c r="D70" s="12" t="s">
        <v>139</v>
      </c>
      <c r="E70" s="30" t="s">
        <v>54</v>
      </c>
      <c r="F70" s="37">
        <f t="shared" ref="F70:H70" si="70">F71+F72+F73+F74</f>
        <v>4331.8</v>
      </c>
      <c r="G70" s="8">
        <f t="shared" si="70"/>
        <v>0</v>
      </c>
      <c r="H70" s="51">
        <f t="shared" si="70"/>
        <v>4331.8</v>
      </c>
      <c r="I70" s="52">
        <f t="shared" ref="I70:J70" si="71">I71+I72+I73+I74</f>
        <v>0</v>
      </c>
      <c r="J70" s="37">
        <f t="shared" si="71"/>
        <v>4331.8</v>
      </c>
      <c r="K70" s="8">
        <f t="shared" ref="K70:L70" si="72">K71+K72+K73+K74</f>
        <v>0</v>
      </c>
      <c r="L70" s="37">
        <f t="shared" si="72"/>
        <v>4331.8</v>
      </c>
      <c r="M70" s="8">
        <f t="shared" ref="M70:N70" si="73">M71+M72+M73+M74</f>
        <v>0</v>
      </c>
      <c r="N70" s="37">
        <f t="shared" si="73"/>
        <v>4331.8</v>
      </c>
      <c r="O70" s="63">
        <f t="shared" ref="O70:P70" si="74">O71+O72+O73+O74</f>
        <v>65</v>
      </c>
      <c r="P70" s="37">
        <f t="shared" si="74"/>
        <v>4396.8</v>
      </c>
      <c r="Q70" s="63">
        <f t="shared" ref="Q70:R70" si="75">Q71+Q72+Q73+Q74</f>
        <v>-48.9</v>
      </c>
      <c r="R70" s="58">
        <f t="shared" si="75"/>
        <v>4347.8999999999996</v>
      </c>
    </row>
    <row r="71" spans="1:18" ht="46.8">
      <c r="A71" s="14" t="s">
        <v>34</v>
      </c>
      <c r="B71" s="14" t="s">
        <v>109</v>
      </c>
      <c r="C71" s="14" t="s">
        <v>2</v>
      </c>
      <c r="D71" s="14" t="s">
        <v>139</v>
      </c>
      <c r="E71" s="11" t="s">
        <v>55</v>
      </c>
      <c r="F71" s="35">
        <v>428</v>
      </c>
      <c r="G71" s="16"/>
      <c r="H71" s="47">
        <f>F71+G71</f>
        <v>428</v>
      </c>
      <c r="I71" s="48"/>
      <c r="J71" s="35">
        <f>H71+I71</f>
        <v>428</v>
      </c>
      <c r="K71" s="16"/>
      <c r="L71" s="35">
        <f>J71+K71</f>
        <v>428</v>
      </c>
      <c r="M71" s="16"/>
      <c r="N71" s="35">
        <f>L71+M71</f>
        <v>428</v>
      </c>
      <c r="O71" s="64">
        <v>18</v>
      </c>
      <c r="P71" s="35">
        <f>N71+O71</f>
        <v>446</v>
      </c>
      <c r="Q71" s="64"/>
      <c r="R71" s="72">
        <f>P71+Q71</f>
        <v>446</v>
      </c>
    </row>
    <row r="72" spans="1:18" ht="46.8">
      <c r="A72" s="14" t="s">
        <v>52</v>
      </c>
      <c r="B72" s="14" t="s">
        <v>109</v>
      </c>
      <c r="C72" s="14" t="s">
        <v>2</v>
      </c>
      <c r="D72" s="14" t="s">
        <v>139</v>
      </c>
      <c r="E72" s="11" t="s">
        <v>55</v>
      </c>
      <c r="F72" s="35">
        <v>221</v>
      </c>
      <c r="G72" s="16"/>
      <c r="H72" s="47">
        <f t="shared" ref="H72:H74" si="76">F72+G72</f>
        <v>221</v>
      </c>
      <c r="I72" s="48"/>
      <c r="J72" s="35">
        <f t="shared" ref="J72:J74" si="77">H72+I72</f>
        <v>221</v>
      </c>
      <c r="K72" s="16"/>
      <c r="L72" s="35">
        <f t="shared" ref="L72:L74" si="78">J72+K72</f>
        <v>221</v>
      </c>
      <c r="M72" s="16"/>
      <c r="N72" s="35">
        <f t="shared" ref="N72:P74" si="79">L72+M72</f>
        <v>221</v>
      </c>
      <c r="O72" s="64">
        <v>11</v>
      </c>
      <c r="P72" s="35">
        <f t="shared" si="79"/>
        <v>232</v>
      </c>
      <c r="Q72" s="64"/>
      <c r="R72" s="72">
        <f t="shared" ref="R72:R74" si="80">P72+Q72</f>
        <v>232</v>
      </c>
    </row>
    <row r="73" spans="1:18" ht="46.8">
      <c r="A73" s="14" t="s">
        <v>48</v>
      </c>
      <c r="B73" s="14" t="s">
        <v>109</v>
      </c>
      <c r="C73" s="14" t="s">
        <v>2</v>
      </c>
      <c r="D73" s="14" t="s">
        <v>139</v>
      </c>
      <c r="E73" s="11" t="s">
        <v>55</v>
      </c>
      <c r="F73" s="35">
        <v>2282.4</v>
      </c>
      <c r="G73" s="16"/>
      <c r="H73" s="47">
        <f t="shared" si="76"/>
        <v>2282.4</v>
      </c>
      <c r="I73" s="48"/>
      <c r="J73" s="35">
        <f t="shared" si="77"/>
        <v>2282.4</v>
      </c>
      <c r="K73" s="16"/>
      <c r="L73" s="35">
        <f t="shared" si="78"/>
        <v>2282.4</v>
      </c>
      <c r="M73" s="16"/>
      <c r="N73" s="35">
        <f t="shared" si="79"/>
        <v>2282.4</v>
      </c>
      <c r="O73" s="64">
        <v>18</v>
      </c>
      <c r="P73" s="35">
        <f t="shared" si="79"/>
        <v>2300.4</v>
      </c>
      <c r="Q73" s="64">
        <v>-0.3</v>
      </c>
      <c r="R73" s="72">
        <f t="shared" si="80"/>
        <v>2300.1</v>
      </c>
    </row>
    <row r="74" spans="1:18" ht="46.8">
      <c r="A74" s="14" t="s">
        <v>26</v>
      </c>
      <c r="B74" s="14" t="s">
        <v>109</v>
      </c>
      <c r="C74" s="14" t="s">
        <v>2</v>
      </c>
      <c r="D74" s="14" t="s">
        <v>139</v>
      </c>
      <c r="E74" s="11" t="s">
        <v>55</v>
      </c>
      <c r="F74" s="35">
        <v>1400.4</v>
      </c>
      <c r="G74" s="16"/>
      <c r="H74" s="47">
        <f t="shared" si="76"/>
        <v>1400.4</v>
      </c>
      <c r="I74" s="48"/>
      <c r="J74" s="35">
        <f t="shared" si="77"/>
        <v>1400.4</v>
      </c>
      <c r="K74" s="16"/>
      <c r="L74" s="35">
        <f t="shared" si="78"/>
        <v>1400.4</v>
      </c>
      <c r="M74" s="16"/>
      <c r="N74" s="35">
        <f t="shared" si="79"/>
        <v>1400.4</v>
      </c>
      <c r="O74" s="64">
        <v>18</v>
      </c>
      <c r="P74" s="35">
        <f t="shared" si="79"/>
        <v>1418.4</v>
      </c>
      <c r="Q74" s="64">
        <v>-48.6</v>
      </c>
      <c r="R74" s="72">
        <f t="shared" si="80"/>
        <v>1369.8000000000002</v>
      </c>
    </row>
    <row r="75" spans="1:18" ht="62.4">
      <c r="A75" s="12" t="s">
        <v>0</v>
      </c>
      <c r="B75" s="12" t="s">
        <v>110</v>
      </c>
      <c r="C75" s="12" t="s">
        <v>2</v>
      </c>
      <c r="D75" s="12" t="s">
        <v>139</v>
      </c>
      <c r="E75" s="30" t="s">
        <v>90</v>
      </c>
      <c r="F75" s="37">
        <f t="shared" ref="F75:R75" si="81">F76</f>
        <v>2600</v>
      </c>
      <c r="G75" s="8">
        <f t="shared" si="81"/>
        <v>0</v>
      </c>
      <c r="H75" s="51">
        <f t="shared" si="81"/>
        <v>2600</v>
      </c>
      <c r="I75" s="52">
        <f t="shared" si="81"/>
        <v>0</v>
      </c>
      <c r="J75" s="37">
        <f t="shared" si="81"/>
        <v>2600</v>
      </c>
      <c r="K75" s="8">
        <f t="shared" si="81"/>
        <v>105</v>
      </c>
      <c r="L75" s="37">
        <f t="shared" si="81"/>
        <v>2705</v>
      </c>
      <c r="M75" s="8">
        <f t="shared" si="81"/>
        <v>0</v>
      </c>
      <c r="N75" s="37">
        <f t="shared" si="81"/>
        <v>2705</v>
      </c>
      <c r="O75" s="63">
        <f t="shared" si="81"/>
        <v>564</v>
      </c>
      <c r="P75" s="37">
        <f t="shared" si="81"/>
        <v>3269</v>
      </c>
      <c r="Q75" s="63">
        <f t="shared" si="81"/>
        <v>168</v>
      </c>
      <c r="R75" s="58">
        <f t="shared" si="81"/>
        <v>3437</v>
      </c>
    </row>
    <row r="76" spans="1:18" ht="62.4">
      <c r="A76" s="14" t="s">
        <v>34</v>
      </c>
      <c r="B76" s="14" t="s">
        <v>111</v>
      </c>
      <c r="C76" s="14" t="s">
        <v>2</v>
      </c>
      <c r="D76" s="14" t="s">
        <v>139</v>
      </c>
      <c r="E76" s="11" t="s">
        <v>91</v>
      </c>
      <c r="F76" s="35">
        <v>2600</v>
      </c>
      <c r="G76" s="16"/>
      <c r="H76" s="47">
        <f>F76+G76</f>
        <v>2600</v>
      </c>
      <c r="I76" s="48"/>
      <c r="J76" s="35">
        <f>H76+I76</f>
        <v>2600</v>
      </c>
      <c r="K76" s="16">
        <v>105</v>
      </c>
      <c r="L76" s="35">
        <f>J76+K76</f>
        <v>2705</v>
      </c>
      <c r="M76" s="16"/>
      <c r="N76" s="35">
        <f>L76+M76</f>
        <v>2705</v>
      </c>
      <c r="O76" s="64">
        <v>564</v>
      </c>
      <c r="P76" s="35">
        <f>N76+O76</f>
        <v>3269</v>
      </c>
      <c r="Q76" s="64">
        <v>168</v>
      </c>
      <c r="R76" s="72">
        <f>P76+Q76</f>
        <v>3437</v>
      </c>
    </row>
    <row r="77" spans="1:18" ht="93.6">
      <c r="A77" s="12" t="s">
        <v>0</v>
      </c>
      <c r="B77" s="12" t="s">
        <v>112</v>
      </c>
      <c r="C77" s="12" t="s">
        <v>2</v>
      </c>
      <c r="D77" s="12" t="s">
        <v>139</v>
      </c>
      <c r="E77" s="10" t="s">
        <v>92</v>
      </c>
      <c r="F77" s="37">
        <f t="shared" ref="F77:R77" si="82">F78</f>
        <v>270.60000000000002</v>
      </c>
      <c r="G77" s="8">
        <f t="shared" si="82"/>
        <v>0</v>
      </c>
      <c r="H77" s="51">
        <f t="shared" si="82"/>
        <v>270.60000000000002</v>
      </c>
      <c r="I77" s="52">
        <f t="shared" si="82"/>
        <v>0</v>
      </c>
      <c r="J77" s="37">
        <f t="shared" si="82"/>
        <v>270.60000000000002</v>
      </c>
      <c r="K77" s="8">
        <f t="shared" si="82"/>
        <v>0</v>
      </c>
      <c r="L77" s="37">
        <f t="shared" si="82"/>
        <v>270.60000000000002</v>
      </c>
      <c r="M77" s="8">
        <f t="shared" si="82"/>
        <v>0</v>
      </c>
      <c r="N77" s="37">
        <f t="shared" si="82"/>
        <v>270.60000000000002</v>
      </c>
      <c r="O77" s="63">
        <f t="shared" si="82"/>
        <v>0</v>
      </c>
      <c r="P77" s="37">
        <f t="shared" si="82"/>
        <v>270.60000000000002</v>
      </c>
      <c r="Q77" s="63">
        <f t="shared" si="82"/>
        <v>0</v>
      </c>
      <c r="R77" s="58">
        <f t="shared" si="82"/>
        <v>270.60000000000002</v>
      </c>
    </row>
    <row r="78" spans="1:18" ht="93.6">
      <c r="A78" s="14" t="s">
        <v>34</v>
      </c>
      <c r="B78" s="14" t="s">
        <v>113</v>
      </c>
      <c r="C78" s="14" t="s">
        <v>2</v>
      </c>
      <c r="D78" s="14" t="s">
        <v>139</v>
      </c>
      <c r="E78" s="11" t="s">
        <v>143</v>
      </c>
      <c r="F78" s="35">
        <v>270.60000000000002</v>
      </c>
      <c r="G78" s="16"/>
      <c r="H78" s="47">
        <f>F78+G78</f>
        <v>270.60000000000002</v>
      </c>
      <c r="I78" s="48"/>
      <c r="J78" s="35">
        <f>H78+I78</f>
        <v>270.60000000000002</v>
      </c>
      <c r="K78" s="16"/>
      <c r="L78" s="35">
        <f>J78+K78</f>
        <v>270.60000000000002</v>
      </c>
      <c r="M78" s="16"/>
      <c r="N78" s="35">
        <f>L78+M78</f>
        <v>270.60000000000002</v>
      </c>
      <c r="O78" s="64"/>
      <c r="P78" s="35">
        <f>N78+O78</f>
        <v>270.60000000000002</v>
      </c>
      <c r="Q78" s="64"/>
      <c r="R78" s="72">
        <f>P78+Q78</f>
        <v>270.60000000000002</v>
      </c>
    </row>
    <row r="79" spans="1:18" ht="93.6">
      <c r="A79" s="12" t="s">
        <v>0</v>
      </c>
      <c r="B79" s="12" t="s">
        <v>114</v>
      </c>
      <c r="C79" s="12" t="s">
        <v>2</v>
      </c>
      <c r="D79" s="12" t="s">
        <v>139</v>
      </c>
      <c r="E79" s="10" t="s">
        <v>88</v>
      </c>
      <c r="F79" s="37">
        <f t="shared" ref="F79:R79" si="83">F80</f>
        <v>1881.4</v>
      </c>
      <c r="G79" s="8">
        <f t="shared" si="83"/>
        <v>0</v>
      </c>
      <c r="H79" s="51">
        <f t="shared" si="83"/>
        <v>1881.4</v>
      </c>
      <c r="I79" s="52">
        <f t="shared" si="83"/>
        <v>0</v>
      </c>
      <c r="J79" s="37">
        <f t="shared" si="83"/>
        <v>1881.4</v>
      </c>
      <c r="K79" s="8">
        <f t="shared" si="83"/>
        <v>-1254.2</v>
      </c>
      <c r="L79" s="37">
        <f t="shared" si="83"/>
        <v>627.20000000000005</v>
      </c>
      <c r="M79" s="8">
        <f t="shared" si="83"/>
        <v>0</v>
      </c>
      <c r="N79" s="37">
        <f t="shared" si="83"/>
        <v>627.20000000000005</v>
      </c>
      <c r="O79" s="63">
        <f t="shared" si="83"/>
        <v>0</v>
      </c>
      <c r="P79" s="37">
        <f t="shared" si="83"/>
        <v>627.20000000000005</v>
      </c>
      <c r="Q79" s="63">
        <f t="shared" si="83"/>
        <v>-0.1</v>
      </c>
      <c r="R79" s="58">
        <f t="shared" si="83"/>
        <v>627.1</v>
      </c>
    </row>
    <row r="80" spans="1:18" ht="78">
      <c r="A80" s="14" t="s">
        <v>26</v>
      </c>
      <c r="B80" s="14" t="s">
        <v>115</v>
      </c>
      <c r="C80" s="14" t="s">
        <v>2</v>
      </c>
      <c r="D80" s="14" t="s">
        <v>139</v>
      </c>
      <c r="E80" s="11" t="s">
        <v>89</v>
      </c>
      <c r="F80" s="35">
        <v>1881.4</v>
      </c>
      <c r="G80" s="16"/>
      <c r="H80" s="47">
        <f>F80+G80</f>
        <v>1881.4</v>
      </c>
      <c r="I80" s="48"/>
      <c r="J80" s="35">
        <f>H80+I80</f>
        <v>1881.4</v>
      </c>
      <c r="K80" s="16">
        <v>-1254.2</v>
      </c>
      <c r="L80" s="35">
        <f>J80+K80</f>
        <v>627.20000000000005</v>
      </c>
      <c r="M80" s="16"/>
      <c r="N80" s="35">
        <f>L80+M80</f>
        <v>627.20000000000005</v>
      </c>
      <c r="O80" s="64"/>
      <c r="P80" s="35">
        <f>N80+O80</f>
        <v>627.20000000000005</v>
      </c>
      <c r="Q80" s="64">
        <v>-0.1</v>
      </c>
      <c r="R80" s="72">
        <f>P80+Q80</f>
        <v>627.1</v>
      </c>
    </row>
    <row r="81" spans="1:18" ht="78">
      <c r="A81" s="24" t="s">
        <v>0</v>
      </c>
      <c r="B81" s="24" t="s">
        <v>104</v>
      </c>
      <c r="C81" s="24" t="s">
        <v>2</v>
      </c>
      <c r="D81" s="24" t="s">
        <v>139</v>
      </c>
      <c r="E81" s="10" t="s">
        <v>105</v>
      </c>
      <c r="F81" s="33">
        <f t="shared" ref="F81:R81" si="84">F82</f>
        <v>0.27</v>
      </c>
      <c r="G81" s="5">
        <f t="shared" si="84"/>
        <v>0</v>
      </c>
      <c r="H81" s="45">
        <f t="shared" si="84"/>
        <v>0.27</v>
      </c>
      <c r="I81" s="46">
        <f t="shared" si="84"/>
        <v>0</v>
      </c>
      <c r="J81" s="33">
        <f t="shared" si="84"/>
        <v>0.27</v>
      </c>
      <c r="K81" s="5">
        <f t="shared" si="84"/>
        <v>0</v>
      </c>
      <c r="L81" s="33">
        <f t="shared" si="84"/>
        <v>0.27</v>
      </c>
      <c r="M81" s="5">
        <f t="shared" si="84"/>
        <v>0</v>
      </c>
      <c r="N81" s="33">
        <f t="shared" si="84"/>
        <v>0.27</v>
      </c>
      <c r="O81" s="63">
        <f t="shared" si="84"/>
        <v>0</v>
      </c>
      <c r="P81" s="33">
        <f t="shared" si="84"/>
        <v>0.27</v>
      </c>
      <c r="Q81" s="63">
        <f t="shared" si="84"/>
        <v>0</v>
      </c>
      <c r="R81" s="57">
        <f t="shared" si="84"/>
        <v>0.27</v>
      </c>
    </row>
    <row r="82" spans="1:18" ht="78">
      <c r="A82" s="25" t="s">
        <v>26</v>
      </c>
      <c r="B82" s="25" t="s">
        <v>107</v>
      </c>
      <c r="C82" s="25" t="s">
        <v>2</v>
      </c>
      <c r="D82" s="25" t="s">
        <v>139</v>
      </c>
      <c r="E82" s="11" t="s">
        <v>106</v>
      </c>
      <c r="F82" s="35">
        <v>0.27</v>
      </c>
      <c r="G82" s="16"/>
      <c r="H82" s="47">
        <f>F82+G82</f>
        <v>0.27</v>
      </c>
      <c r="I82" s="48"/>
      <c r="J82" s="35">
        <f>H82+I82</f>
        <v>0.27</v>
      </c>
      <c r="K82" s="16"/>
      <c r="L82" s="35">
        <f>J82+K82</f>
        <v>0.27</v>
      </c>
      <c r="M82" s="16"/>
      <c r="N82" s="35">
        <f>L82+M82</f>
        <v>0.27</v>
      </c>
      <c r="O82" s="64"/>
      <c r="P82" s="35">
        <f>N82+O82</f>
        <v>0.27</v>
      </c>
      <c r="Q82" s="64"/>
      <c r="R82" s="72">
        <f>P82+Q82</f>
        <v>0.27</v>
      </c>
    </row>
    <row r="83" spans="1:18" ht="31.2">
      <c r="A83" s="24" t="s">
        <v>0</v>
      </c>
      <c r="B83" s="24" t="s">
        <v>147</v>
      </c>
      <c r="C83" s="24" t="s">
        <v>2</v>
      </c>
      <c r="D83" s="25" t="s">
        <v>139</v>
      </c>
      <c r="E83" s="10" t="s">
        <v>149</v>
      </c>
      <c r="F83" s="33">
        <f t="shared" ref="F83:R83" si="85">F84</f>
        <v>100.6</v>
      </c>
      <c r="G83" s="33">
        <f t="shared" si="85"/>
        <v>0</v>
      </c>
      <c r="H83" s="45">
        <f t="shared" si="85"/>
        <v>100.6</v>
      </c>
      <c r="I83" s="45">
        <f t="shared" si="85"/>
        <v>0</v>
      </c>
      <c r="J83" s="33">
        <f t="shared" si="85"/>
        <v>100.6</v>
      </c>
      <c r="K83" s="33">
        <f t="shared" si="85"/>
        <v>0</v>
      </c>
      <c r="L83" s="33">
        <f t="shared" si="85"/>
        <v>100.6</v>
      </c>
      <c r="M83" s="33">
        <f t="shared" si="85"/>
        <v>0</v>
      </c>
      <c r="N83" s="33">
        <f t="shared" si="85"/>
        <v>100.6</v>
      </c>
      <c r="O83" s="65">
        <f t="shared" si="85"/>
        <v>0</v>
      </c>
      <c r="P83" s="33">
        <f t="shared" si="85"/>
        <v>100.6</v>
      </c>
      <c r="Q83" s="65">
        <f t="shared" si="85"/>
        <v>0</v>
      </c>
      <c r="R83" s="57">
        <f t="shared" si="85"/>
        <v>100.6</v>
      </c>
    </row>
    <row r="84" spans="1:18" ht="46.8">
      <c r="A84" s="25" t="s">
        <v>26</v>
      </c>
      <c r="B84" s="25" t="s">
        <v>148</v>
      </c>
      <c r="C84" s="25" t="s">
        <v>2</v>
      </c>
      <c r="D84" s="25" t="s">
        <v>139</v>
      </c>
      <c r="E84" s="11" t="s">
        <v>150</v>
      </c>
      <c r="F84" s="35">
        <v>100.6</v>
      </c>
      <c r="G84" s="16"/>
      <c r="H84" s="47">
        <f>F84+G84</f>
        <v>100.6</v>
      </c>
      <c r="I84" s="48"/>
      <c r="J84" s="35">
        <f>H84+I84</f>
        <v>100.6</v>
      </c>
      <c r="K84" s="16"/>
      <c r="L84" s="35">
        <f>J84+K84</f>
        <v>100.6</v>
      </c>
      <c r="M84" s="16"/>
      <c r="N84" s="35">
        <f>L84+M84</f>
        <v>100.6</v>
      </c>
      <c r="O84" s="64"/>
      <c r="P84" s="35">
        <f>N84+O84</f>
        <v>100.6</v>
      </c>
      <c r="Q84" s="64"/>
      <c r="R84" s="72">
        <f>P84+Q84</f>
        <v>100.6</v>
      </c>
    </row>
    <row r="85" spans="1:18" ht="15.6">
      <c r="A85" s="12" t="s">
        <v>0</v>
      </c>
      <c r="B85" s="12" t="s">
        <v>116</v>
      </c>
      <c r="C85" s="12" t="s">
        <v>2</v>
      </c>
      <c r="D85" s="12" t="s">
        <v>139</v>
      </c>
      <c r="E85" s="10" t="s">
        <v>56</v>
      </c>
      <c r="F85" s="37">
        <f>F86+F87</f>
        <v>7467.7</v>
      </c>
      <c r="G85" s="37">
        <f t="shared" ref="G85:H85" si="86">G86+G87</f>
        <v>0</v>
      </c>
      <c r="H85" s="51">
        <f t="shared" si="86"/>
        <v>7467.7</v>
      </c>
      <c r="I85" s="51">
        <f t="shared" ref="I85:J85" si="87">I86+I87</f>
        <v>0</v>
      </c>
      <c r="J85" s="37">
        <f t="shared" si="87"/>
        <v>7467.7</v>
      </c>
      <c r="K85" s="37">
        <f t="shared" ref="K85:L85" si="88">K86+K87</f>
        <v>-86.399999999999977</v>
      </c>
      <c r="L85" s="37">
        <f t="shared" si="88"/>
        <v>7381.3</v>
      </c>
      <c r="M85" s="37">
        <f t="shared" ref="M85:N85" si="89">M86+M87</f>
        <v>0</v>
      </c>
      <c r="N85" s="37">
        <f t="shared" si="89"/>
        <v>7381.3</v>
      </c>
      <c r="O85" s="65">
        <f t="shared" ref="O85:P85" si="90">O86+O87</f>
        <v>402.84</v>
      </c>
      <c r="P85" s="37">
        <f t="shared" si="90"/>
        <v>7784.1399999999994</v>
      </c>
      <c r="Q85" s="65">
        <f t="shared" ref="Q85:R85" si="91">Q86+Q87</f>
        <v>0</v>
      </c>
      <c r="R85" s="58">
        <f t="shared" si="91"/>
        <v>7784.1399999999994</v>
      </c>
    </row>
    <row r="86" spans="1:18" ht="31.2">
      <c r="A86" s="14" t="s">
        <v>34</v>
      </c>
      <c r="B86" s="14" t="s">
        <v>117</v>
      </c>
      <c r="C86" s="14" t="s">
        <v>2</v>
      </c>
      <c r="D86" s="25" t="s">
        <v>139</v>
      </c>
      <c r="E86" s="11" t="s">
        <v>57</v>
      </c>
      <c r="F86" s="35">
        <v>6856.7</v>
      </c>
      <c r="G86" s="16"/>
      <c r="H86" s="47">
        <f>F86+G86</f>
        <v>6856.7</v>
      </c>
      <c r="I86" s="48"/>
      <c r="J86" s="35">
        <f>H86+I86</f>
        <v>6856.7</v>
      </c>
      <c r="K86" s="16">
        <v>274.60000000000002</v>
      </c>
      <c r="L86" s="35">
        <f>J86+K86</f>
        <v>7131.3</v>
      </c>
      <c r="M86" s="16"/>
      <c r="N86" s="35">
        <f>L86+M86</f>
        <v>7131.3</v>
      </c>
      <c r="O86" s="64">
        <v>427.9</v>
      </c>
      <c r="P86" s="35">
        <f>N86+O86</f>
        <v>7559.2</v>
      </c>
      <c r="Q86" s="64"/>
      <c r="R86" s="72">
        <f>P86+Q86</f>
        <v>7559.2</v>
      </c>
    </row>
    <row r="87" spans="1:18" ht="31.2">
      <c r="A87" s="14" t="s">
        <v>26</v>
      </c>
      <c r="B87" s="14" t="s">
        <v>117</v>
      </c>
      <c r="C87" s="14" t="s">
        <v>2</v>
      </c>
      <c r="D87" s="25" t="s">
        <v>139</v>
      </c>
      <c r="E87" s="11" t="s">
        <v>57</v>
      </c>
      <c r="F87" s="35">
        <v>611</v>
      </c>
      <c r="G87" s="16"/>
      <c r="H87" s="47">
        <f>F87+G87</f>
        <v>611</v>
      </c>
      <c r="I87" s="48"/>
      <c r="J87" s="35">
        <f>H87+I87</f>
        <v>611</v>
      </c>
      <c r="K87" s="16">
        <v>-361</v>
      </c>
      <c r="L87" s="35">
        <f>J87+K87</f>
        <v>250</v>
      </c>
      <c r="M87" s="16"/>
      <c r="N87" s="35">
        <f>L87+M87</f>
        <v>250</v>
      </c>
      <c r="O87" s="64">
        <v>-25.06</v>
      </c>
      <c r="P87" s="35">
        <f>N87+O87</f>
        <v>224.94</v>
      </c>
      <c r="Q87" s="64"/>
      <c r="R87" s="72">
        <f>P87+Q87</f>
        <v>224.94</v>
      </c>
    </row>
    <row r="88" spans="1:18" ht="15.6">
      <c r="A88" s="12" t="s">
        <v>0</v>
      </c>
      <c r="B88" s="12" t="s">
        <v>121</v>
      </c>
      <c r="C88" s="12" t="s">
        <v>2</v>
      </c>
      <c r="D88" s="12" t="s">
        <v>139</v>
      </c>
      <c r="E88" s="10" t="s">
        <v>58</v>
      </c>
      <c r="F88" s="37">
        <f>F89</f>
        <v>96</v>
      </c>
      <c r="G88" s="37">
        <f t="shared" ref="G88:J88" si="92">G89</f>
        <v>0</v>
      </c>
      <c r="H88" s="51">
        <f t="shared" si="92"/>
        <v>96</v>
      </c>
      <c r="I88" s="51">
        <f t="shared" si="92"/>
        <v>0</v>
      </c>
      <c r="J88" s="37">
        <f t="shared" si="92"/>
        <v>96</v>
      </c>
      <c r="K88" s="37">
        <f t="shared" ref="K88:P88" si="93">K89+K92</f>
        <v>22.799999999999997</v>
      </c>
      <c r="L88" s="37">
        <f t="shared" si="93"/>
        <v>118.8</v>
      </c>
      <c r="M88" s="37">
        <f t="shared" si="93"/>
        <v>256.95</v>
      </c>
      <c r="N88" s="37">
        <f t="shared" si="93"/>
        <v>375.75</v>
      </c>
      <c r="O88" s="65">
        <f t="shared" si="93"/>
        <v>360.85599999999999</v>
      </c>
      <c r="P88" s="37">
        <f t="shared" si="93"/>
        <v>736.60599999999988</v>
      </c>
      <c r="Q88" s="65">
        <f t="shared" ref="Q88:R88" si="94">Q89+Q92</f>
        <v>0</v>
      </c>
      <c r="R88" s="58">
        <f t="shared" si="94"/>
        <v>736.60599999999988</v>
      </c>
    </row>
    <row r="89" spans="1:18" ht="78">
      <c r="A89" s="12" t="s">
        <v>0</v>
      </c>
      <c r="B89" s="12" t="s">
        <v>122</v>
      </c>
      <c r="C89" s="12" t="s">
        <v>2</v>
      </c>
      <c r="D89" s="12" t="s">
        <v>139</v>
      </c>
      <c r="E89" s="10" t="s">
        <v>157</v>
      </c>
      <c r="F89" s="37">
        <f>F90+F91</f>
        <v>96</v>
      </c>
      <c r="G89" s="37">
        <f t="shared" ref="G89:H89" si="95">G90+G91</f>
        <v>0</v>
      </c>
      <c r="H89" s="51">
        <f t="shared" si="95"/>
        <v>96</v>
      </c>
      <c r="I89" s="51">
        <f t="shared" ref="I89:J89" si="96">I90+I91</f>
        <v>0</v>
      </c>
      <c r="J89" s="37">
        <f t="shared" si="96"/>
        <v>96</v>
      </c>
      <c r="K89" s="37">
        <f t="shared" ref="K89:L89" si="97">K90+K91</f>
        <v>-30</v>
      </c>
      <c r="L89" s="37">
        <f t="shared" si="97"/>
        <v>66</v>
      </c>
      <c r="M89" s="37">
        <f t="shared" ref="M89:N89" si="98">M90+M91</f>
        <v>0</v>
      </c>
      <c r="N89" s="37">
        <f t="shared" si="98"/>
        <v>66</v>
      </c>
      <c r="O89" s="65">
        <f t="shared" ref="O89:P89" si="99">O90+O91</f>
        <v>31.256</v>
      </c>
      <c r="P89" s="37">
        <f t="shared" si="99"/>
        <v>97.256</v>
      </c>
      <c r="Q89" s="65">
        <f t="shared" ref="Q89:R89" si="100">Q90+Q91</f>
        <v>0</v>
      </c>
      <c r="R89" s="58">
        <f t="shared" si="100"/>
        <v>97.256</v>
      </c>
    </row>
    <row r="90" spans="1:18" ht="78">
      <c r="A90" s="14" t="s">
        <v>48</v>
      </c>
      <c r="B90" s="14" t="s">
        <v>123</v>
      </c>
      <c r="C90" s="14" t="s">
        <v>2</v>
      </c>
      <c r="D90" s="14" t="s">
        <v>139</v>
      </c>
      <c r="E90" s="11" t="s">
        <v>158</v>
      </c>
      <c r="F90" s="38">
        <v>3</v>
      </c>
      <c r="G90" s="16"/>
      <c r="H90" s="47">
        <f>F90+G90</f>
        <v>3</v>
      </c>
      <c r="I90" s="48"/>
      <c r="J90" s="35">
        <f>H90+I90</f>
        <v>3</v>
      </c>
      <c r="K90" s="16"/>
      <c r="L90" s="35">
        <f>J90+K90</f>
        <v>3</v>
      </c>
      <c r="M90" s="16"/>
      <c r="N90" s="35">
        <f>L90+M90</f>
        <v>3</v>
      </c>
      <c r="O90" s="64"/>
      <c r="P90" s="35">
        <f>N90+O90</f>
        <v>3</v>
      </c>
      <c r="Q90" s="64"/>
      <c r="R90" s="72">
        <f>P90+Q90</f>
        <v>3</v>
      </c>
    </row>
    <row r="91" spans="1:18" ht="78">
      <c r="A91" s="14" t="s">
        <v>26</v>
      </c>
      <c r="B91" s="14" t="s">
        <v>123</v>
      </c>
      <c r="C91" s="14" t="s">
        <v>2</v>
      </c>
      <c r="D91" s="14" t="s">
        <v>139</v>
      </c>
      <c r="E91" s="11" t="s">
        <v>158</v>
      </c>
      <c r="F91" s="35">
        <v>93</v>
      </c>
      <c r="G91" s="16"/>
      <c r="H91" s="47">
        <f>F91+G91</f>
        <v>93</v>
      </c>
      <c r="I91" s="48"/>
      <c r="J91" s="35">
        <f>H91+I91</f>
        <v>93</v>
      </c>
      <c r="K91" s="16">
        <v>-30</v>
      </c>
      <c r="L91" s="35">
        <f>J91+K91</f>
        <v>63</v>
      </c>
      <c r="M91" s="16"/>
      <c r="N91" s="35">
        <f>L91+M91</f>
        <v>63</v>
      </c>
      <c r="O91" s="64">
        <v>31.256</v>
      </c>
      <c r="P91" s="35">
        <f>N91+O91</f>
        <v>94.256</v>
      </c>
      <c r="Q91" s="64"/>
      <c r="R91" s="72">
        <f>P91+Q91</f>
        <v>94.256</v>
      </c>
    </row>
    <row r="92" spans="1:18" ht="31.2">
      <c r="A92" s="12" t="s">
        <v>0</v>
      </c>
      <c r="B92" s="12" t="s">
        <v>127</v>
      </c>
      <c r="C92" s="12" t="s">
        <v>2</v>
      </c>
      <c r="D92" s="12" t="s">
        <v>139</v>
      </c>
      <c r="E92" s="10" t="s">
        <v>141</v>
      </c>
      <c r="F92" s="39">
        <f t="shared" ref="F92:K92" si="101">F94</f>
        <v>0</v>
      </c>
      <c r="G92" s="9">
        <f t="shared" si="101"/>
        <v>0</v>
      </c>
      <c r="H92" s="54">
        <f t="shared" si="101"/>
        <v>0</v>
      </c>
      <c r="I92" s="55">
        <f t="shared" si="101"/>
        <v>0</v>
      </c>
      <c r="J92" s="39">
        <f t="shared" si="101"/>
        <v>0</v>
      </c>
      <c r="K92" s="9">
        <f t="shared" si="101"/>
        <v>52.8</v>
      </c>
      <c r="L92" s="39">
        <f>L93+L94</f>
        <v>52.8</v>
      </c>
      <c r="M92" s="39">
        <f t="shared" ref="M92:N92" si="102">M93+M94</f>
        <v>256.95</v>
      </c>
      <c r="N92" s="39">
        <f t="shared" si="102"/>
        <v>309.75</v>
      </c>
      <c r="O92" s="67">
        <f t="shared" ref="O92:P92" si="103">O93+O94</f>
        <v>329.6</v>
      </c>
      <c r="P92" s="39">
        <f t="shared" si="103"/>
        <v>639.34999999999991</v>
      </c>
      <c r="Q92" s="67">
        <f t="shared" ref="Q92:R92" si="104">Q93+Q94</f>
        <v>0</v>
      </c>
      <c r="R92" s="74">
        <f t="shared" si="104"/>
        <v>639.34999999999991</v>
      </c>
    </row>
    <row r="93" spans="1:18" ht="31.2">
      <c r="A93" s="14" t="s">
        <v>48</v>
      </c>
      <c r="B93" s="14" t="s">
        <v>126</v>
      </c>
      <c r="C93" s="14" t="s">
        <v>2</v>
      </c>
      <c r="D93" s="14" t="s">
        <v>139</v>
      </c>
      <c r="E93" s="11" t="s">
        <v>140</v>
      </c>
      <c r="F93" s="35"/>
      <c r="G93" s="16"/>
      <c r="H93" s="47">
        <f>F93+G93</f>
        <v>0</v>
      </c>
      <c r="I93" s="48"/>
      <c r="J93" s="35">
        <f>H93+I93</f>
        <v>0</v>
      </c>
      <c r="K93" s="16"/>
      <c r="L93" s="35">
        <f>J93+K93</f>
        <v>0</v>
      </c>
      <c r="M93" s="16">
        <v>256.95</v>
      </c>
      <c r="N93" s="35">
        <f>L93+M93</f>
        <v>256.95</v>
      </c>
      <c r="O93" s="64">
        <v>329.6</v>
      </c>
      <c r="P93" s="35">
        <f>N93+O93</f>
        <v>586.54999999999995</v>
      </c>
      <c r="Q93" s="64"/>
      <c r="R93" s="72">
        <f>P93+Q93</f>
        <v>586.54999999999995</v>
      </c>
    </row>
    <row r="94" spans="1:18" ht="31.2">
      <c r="A94" s="14" t="s">
        <v>26</v>
      </c>
      <c r="B94" s="14" t="s">
        <v>126</v>
      </c>
      <c r="C94" s="14" t="s">
        <v>2</v>
      </c>
      <c r="D94" s="14" t="s">
        <v>139</v>
      </c>
      <c r="E94" s="11" t="s">
        <v>140</v>
      </c>
      <c r="F94" s="35"/>
      <c r="G94" s="16"/>
      <c r="H94" s="47">
        <f>F94+G94</f>
        <v>0</v>
      </c>
      <c r="I94" s="48"/>
      <c r="J94" s="35">
        <f>H94+I94</f>
        <v>0</v>
      </c>
      <c r="K94" s="16">
        <v>52.8</v>
      </c>
      <c r="L94" s="35">
        <f>J94+K94</f>
        <v>52.8</v>
      </c>
      <c r="M94" s="16"/>
      <c r="N94" s="35">
        <f>L94+M94</f>
        <v>52.8</v>
      </c>
      <c r="O94" s="64"/>
      <c r="P94" s="35">
        <f>N94+O94</f>
        <v>52.8</v>
      </c>
      <c r="Q94" s="64"/>
      <c r="R94" s="72">
        <f>P94+Q94</f>
        <v>52.8</v>
      </c>
    </row>
    <row r="95" spans="1:18" ht="31.2" hidden="1">
      <c r="A95" s="12" t="s">
        <v>0</v>
      </c>
      <c r="B95" s="12" t="s">
        <v>128</v>
      </c>
      <c r="C95" s="12" t="s">
        <v>2</v>
      </c>
      <c r="D95" s="12" t="s">
        <v>129</v>
      </c>
      <c r="E95" s="10" t="s">
        <v>130</v>
      </c>
      <c r="F95" s="39">
        <f t="shared" ref="F95" si="105">F96</f>
        <v>0</v>
      </c>
      <c r="G95" s="16"/>
      <c r="H95" s="54">
        <f>H96</f>
        <v>0</v>
      </c>
      <c r="I95" s="48"/>
      <c r="J95" s="39">
        <f>J96</f>
        <v>0</v>
      </c>
      <c r="K95" s="16"/>
      <c r="L95" s="39">
        <f>L96</f>
        <v>0</v>
      </c>
      <c r="M95" s="16"/>
      <c r="N95" s="39">
        <f>N96</f>
        <v>0</v>
      </c>
      <c r="O95" s="64"/>
      <c r="P95" s="39">
        <f>P96</f>
        <v>0</v>
      </c>
      <c r="Q95" s="64"/>
      <c r="R95" s="74">
        <f>R96</f>
        <v>0</v>
      </c>
    </row>
    <row r="96" spans="1:18" ht="46.8" hidden="1">
      <c r="A96" s="14" t="s">
        <v>52</v>
      </c>
      <c r="B96" s="14" t="s">
        <v>131</v>
      </c>
      <c r="C96" s="14" t="s">
        <v>2</v>
      </c>
      <c r="D96" s="14" t="s">
        <v>129</v>
      </c>
      <c r="E96" s="11" t="s">
        <v>132</v>
      </c>
      <c r="F96" s="35"/>
      <c r="G96" s="16"/>
      <c r="H96" s="47"/>
      <c r="I96" s="48"/>
      <c r="J96" s="35"/>
      <c r="K96" s="16"/>
      <c r="L96" s="35"/>
      <c r="M96" s="16"/>
      <c r="N96" s="35"/>
      <c r="O96" s="64"/>
      <c r="P96" s="35"/>
      <c r="Q96" s="64"/>
      <c r="R96" s="72"/>
    </row>
    <row r="97" spans="1:18" ht="15.6" hidden="1">
      <c r="A97" s="24" t="s">
        <v>0</v>
      </c>
      <c r="B97" s="24" t="s">
        <v>133</v>
      </c>
      <c r="C97" s="24" t="s">
        <v>2</v>
      </c>
      <c r="D97" s="24" t="s">
        <v>0</v>
      </c>
      <c r="E97" s="10" t="s">
        <v>137</v>
      </c>
      <c r="F97" s="39">
        <f t="shared" ref="F97:H97" si="106">F98+F99+F100</f>
        <v>0</v>
      </c>
      <c r="G97" s="9">
        <f t="shared" si="106"/>
        <v>0</v>
      </c>
      <c r="H97" s="54">
        <f t="shared" si="106"/>
        <v>0</v>
      </c>
      <c r="I97" s="55">
        <f t="shared" ref="I97:J97" si="107">I98+I99+I100</f>
        <v>0</v>
      </c>
      <c r="J97" s="39">
        <f t="shared" si="107"/>
        <v>0</v>
      </c>
      <c r="K97" s="9">
        <f t="shared" ref="K97:L97" si="108">K98+K99+K100</f>
        <v>0</v>
      </c>
      <c r="L97" s="39">
        <f t="shared" si="108"/>
        <v>0</v>
      </c>
      <c r="M97" s="9">
        <f t="shared" ref="M97:N97" si="109">M98+M99+M100</f>
        <v>0</v>
      </c>
      <c r="N97" s="39">
        <f t="shared" si="109"/>
        <v>0</v>
      </c>
      <c r="O97" s="69">
        <f t="shared" ref="O97:P97" si="110">O98+O99+O100</f>
        <v>0</v>
      </c>
      <c r="P97" s="39">
        <f t="shared" si="110"/>
        <v>0</v>
      </c>
      <c r="Q97" s="69">
        <f t="shared" ref="Q97:R97" si="111">Q98+Q99+Q100</f>
        <v>0</v>
      </c>
      <c r="R97" s="74">
        <f t="shared" si="111"/>
        <v>0</v>
      </c>
    </row>
    <row r="98" spans="1:18" ht="31.2" hidden="1">
      <c r="A98" s="14" t="s">
        <v>34</v>
      </c>
      <c r="B98" s="14" t="s">
        <v>134</v>
      </c>
      <c r="C98" s="14" t="s">
        <v>2</v>
      </c>
      <c r="D98" s="14" t="s">
        <v>129</v>
      </c>
      <c r="E98" s="11" t="s">
        <v>135</v>
      </c>
      <c r="F98" s="35"/>
      <c r="G98" s="16"/>
      <c r="H98" s="47"/>
      <c r="I98" s="48"/>
      <c r="J98" s="35"/>
      <c r="K98" s="16"/>
      <c r="L98" s="35"/>
      <c r="M98" s="16"/>
      <c r="N98" s="35"/>
      <c r="O98" s="64"/>
      <c r="P98" s="35"/>
      <c r="Q98" s="64"/>
      <c r="R98" s="72"/>
    </row>
    <row r="99" spans="1:18" ht="31.2" hidden="1">
      <c r="A99" s="14" t="s">
        <v>52</v>
      </c>
      <c r="B99" s="14" t="s">
        <v>134</v>
      </c>
      <c r="C99" s="14" t="s">
        <v>2</v>
      </c>
      <c r="D99" s="14" t="s">
        <v>139</v>
      </c>
      <c r="E99" s="11" t="s">
        <v>135</v>
      </c>
      <c r="F99" s="35"/>
      <c r="G99" s="16"/>
      <c r="H99" s="47">
        <f>F99+G99</f>
        <v>0</v>
      </c>
      <c r="I99" s="48"/>
      <c r="J99" s="35">
        <f>H99+I99</f>
        <v>0</v>
      </c>
      <c r="K99" s="16"/>
      <c r="L99" s="35">
        <f>J99+K99</f>
        <v>0</v>
      </c>
      <c r="M99" s="16"/>
      <c r="N99" s="35">
        <f>L99+M99</f>
        <v>0</v>
      </c>
      <c r="O99" s="64"/>
      <c r="P99" s="35">
        <f>N99+O99</f>
        <v>0</v>
      </c>
      <c r="Q99" s="64"/>
      <c r="R99" s="72">
        <f>P99+Q99</f>
        <v>0</v>
      </c>
    </row>
    <row r="100" spans="1:18" ht="31.2" hidden="1">
      <c r="A100" s="14" t="s">
        <v>26</v>
      </c>
      <c r="B100" s="14" t="s">
        <v>136</v>
      </c>
      <c r="C100" s="14" t="s">
        <v>2</v>
      </c>
      <c r="D100" s="14" t="s">
        <v>129</v>
      </c>
      <c r="E100" s="11" t="s">
        <v>135</v>
      </c>
      <c r="F100" s="35"/>
      <c r="G100" s="16"/>
      <c r="H100" s="47"/>
      <c r="I100" s="48"/>
      <c r="J100" s="35"/>
      <c r="K100" s="16"/>
      <c r="L100" s="35"/>
      <c r="M100" s="16"/>
      <c r="N100" s="35"/>
      <c r="O100" s="64"/>
      <c r="P100" s="35"/>
      <c r="Q100" s="64"/>
      <c r="R100" s="72"/>
    </row>
    <row r="101" spans="1:18" ht="46.8">
      <c r="A101" s="12" t="s">
        <v>0</v>
      </c>
      <c r="B101" s="12" t="s">
        <v>75</v>
      </c>
      <c r="C101" s="12" t="s">
        <v>2</v>
      </c>
      <c r="D101" s="12" t="s">
        <v>139</v>
      </c>
      <c r="E101" s="10" t="s">
        <v>74</v>
      </c>
      <c r="F101" s="37">
        <f>F102+F104</f>
        <v>0</v>
      </c>
      <c r="G101" s="8">
        <f t="shared" ref="G101:H101" si="112">G102+G104</f>
        <v>-1.07569</v>
      </c>
      <c r="H101" s="51">
        <f t="shared" si="112"/>
        <v>-1.07569</v>
      </c>
      <c r="I101" s="52">
        <f t="shared" ref="I101:J101" si="113">I102+I104</f>
        <v>0</v>
      </c>
      <c r="J101" s="37">
        <f t="shared" si="113"/>
        <v>-1.07569</v>
      </c>
      <c r="K101" s="8">
        <f t="shared" ref="K101" si="114">K102+K104</f>
        <v>0</v>
      </c>
      <c r="L101" s="37">
        <f>L102+L103+L104</f>
        <v>-1.07569</v>
      </c>
      <c r="M101" s="37">
        <f t="shared" ref="M101:N101" si="115">M102+M103+M104</f>
        <v>-62.761679999999998</v>
      </c>
      <c r="N101" s="37">
        <f t="shared" si="115"/>
        <v>-63.83737</v>
      </c>
      <c r="O101" s="65">
        <f t="shared" ref="O101:P101" si="116">O102+O103+O104</f>
        <v>62.761679999999998</v>
      </c>
      <c r="P101" s="37">
        <f t="shared" si="116"/>
        <v>-1.07569</v>
      </c>
      <c r="Q101" s="65">
        <f t="shared" ref="Q101:R101" si="117">Q102+Q103+Q104</f>
        <v>0</v>
      </c>
      <c r="R101" s="58">
        <f t="shared" si="117"/>
        <v>-1.07569</v>
      </c>
    </row>
    <row r="102" spans="1:18" ht="78">
      <c r="A102" s="14" t="s">
        <v>26</v>
      </c>
      <c r="B102" s="14" t="s">
        <v>125</v>
      </c>
      <c r="C102" s="14" t="s">
        <v>2</v>
      </c>
      <c r="D102" s="14" t="s">
        <v>139</v>
      </c>
      <c r="E102" s="11" t="s">
        <v>124</v>
      </c>
      <c r="F102" s="34"/>
      <c r="G102" s="16"/>
      <c r="H102" s="47">
        <f>F102+G102</f>
        <v>0</v>
      </c>
      <c r="I102" s="48"/>
      <c r="J102" s="35">
        <f>H102+I102</f>
        <v>0</v>
      </c>
      <c r="K102" s="16"/>
      <c r="L102" s="35">
        <f>J102+K102</f>
        <v>0</v>
      </c>
      <c r="M102" s="16"/>
      <c r="N102" s="35">
        <f>L102+M102</f>
        <v>0</v>
      </c>
      <c r="O102" s="64"/>
      <c r="P102" s="35">
        <f>N102+O102</f>
        <v>0</v>
      </c>
      <c r="Q102" s="64"/>
      <c r="R102" s="72">
        <f>P102+Q102</f>
        <v>0</v>
      </c>
    </row>
    <row r="103" spans="1:18" ht="46.8">
      <c r="A103" s="14" t="s">
        <v>52</v>
      </c>
      <c r="B103" s="14" t="s">
        <v>142</v>
      </c>
      <c r="C103" s="14" t="s">
        <v>2</v>
      </c>
      <c r="D103" s="14" t="s">
        <v>139</v>
      </c>
      <c r="E103" s="11" t="s">
        <v>74</v>
      </c>
      <c r="F103" s="34"/>
      <c r="G103" s="16"/>
      <c r="H103" s="47">
        <f>F103+G103</f>
        <v>0</v>
      </c>
      <c r="I103" s="48"/>
      <c r="J103" s="35">
        <f>H103+I103</f>
        <v>0</v>
      </c>
      <c r="K103" s="16"/>
      <c r="L103" s="35">
        <f>J103+K103</f>
        <v>0</v>
      </c>
      <c r="M103" s="16">
        <v>-62.761679999999998</v>
      </c>
      <c r="N103" s="35">
        <f>L103+M103</f>
        <v>-62.761679999999998</v>
      </c>
      <c r="O103" s="64">
        <v>62.761679999999998</v>
      </c>
      <c r="P103" s="35">
        <f>N103+O103</f>
        <v>0</v>
      </c>
      <c r="Q103" s="64"/>
      <c r="R103" s="72">
        <f>P103+Q103</f>
        <v>0</v>
      </c>
    </row>
    <row r="104" spans="1:18" ht="46.8">
      <c r="A104" s="14" t="s">
        <v>26</v>
      </c>
      <c r="B104" s="14" t="s">
        <v>142</v>
      </c>
      <c r="C104" s="14" t="s">
        <v>2</v>
      </c>
      <c r="D104" s="14" t="s">
        <v>139</v>
      </c>
      <c r="E104" s="11" t="s">
        <v>74</v>
      </c>
      <c r="F104" s="34"/>
      <c r="G104" s="16">
        <v>-1.07569</v>
      </c>
      <c r="H104" s="47">
        <f>F104+G104</f>
        <v>-1.07569</v>
      </c>
      <c r="I104" s="48"/>
      <c r="J104" s="35">
        <f>H104+I104</f>
        <v>-1.07569</v>
      </c>
      <c r="K104" s="16"/>
      <c r="L104" s="35">
        <f>J104+K104</f>
        <v>-1.07569</v>
      </c>
      <c r="M104" s="16"/>
      <c r="N104" s="35">
        <f>L104+M104</f>
        <v>-1.07569</v>
      </c>
      <c r="O104" s="64"/>
      <c r="P104" s="35">
        <f>N104+O104</f>
        <v>-1.07569</v>
      </c>
      <c r="Q104" s="64"/>
      <c r="R104" s="72">
        <f>P104+Q104</f>
        <v>-1.07569</v>
      </c>
    </row>
    <row r="105" spans="1:18" ht="15.6">
      <c r="A105" s="24" t="s">
        <v>0</v>
      </c>
      <c r="B105" s="24" t="s">
        <v>87</v>
      </c>
      <c r="C105" s="24" t="s">
        <v>2</v>
      </c>
      <c r="D105" s="24" t="s">
        <v>0</v>
      </c>
      <c r="E105" s="10" t="s">
        <v>59</v>
      </c>
      <c r="F105" s="37">
        <f t="shared" ref="F105:R105" si="118">F21+F53</f>
        <v>110584.15</v>
      </c>
      <c r="G105" s="8">
        <f t="shared" si="118"/>
        <v>5031.44931</v>
      </c>
      <c r="H105" s="51">
        <f t="shared" si="118"/>
        <v>115615.59930999999</v>
      </c>
      <c r="I105" s="52">
        <f t="shared" si="118"/>
        <v>82.488</v>
      </c>
      <c r="J105" s="37">
        <f t="shared" si="118"/>
        <v>115698.08730999999</v>
      </c>
      <c r="K105" s="8">
        <f t="shared" si="118"/>
        <v>200.61999999999995</v>
      </c>
      <c r="L105" s="37">
        <f t="shared" si="118"/>
        <v>115898.70731000001</v>
      </c>
      <c r="M105" s="8">
        <f t="shared" si="118"/>
        <v>956.94999999999993</v>
      </c>
      <c r="N105" s="37">
        <f t="shared" si="118"/>
        <v>116855.65731000001</v>
      </c>
      <c r="O105" s="63">
        <f t="shared" si="118"/>
        <v>4776.6796800000002</v>
      </c>
      <c r="P105" s="37">
        <f t="shared" si="118"/>
        <v>121635.33699</v>
      </c>
      <c r="Q105" s="63">
        <f t="shared" si="118"/>
        <v>3654.5000000000005</v>
      </c>
      <c r="R105" s="58">
        <f t="shared" si="118"/>
        <v>125289.83698999998</v>
      </c>
    </row>
    <row r="107" spans="1:18" ht="18">
      <c r="E107" s="43" t="s">
        <v>162</v>
      </c>
    </row>
  </sheetData>
  <mergeCells count="13">
    <mergeCell ref="C11:T11"/>
    <mergeCell ref="C12:T12"/>
    <mergeCell ref="C13:T13"/>
    <mergeCell ref="C3:E3"/>
    <mergeCell ref="A19:D19"/>
    <mergeCell ref="A14:R14"/>
    <mergeCell ref="C5:T5"/>
    <mergeCell ref="C6:T6"/>
    <mergeCell ref="C7:T7"/>
    <mergeCell ref="C8:T8"/>
    <mergeCell ref="C10:T10"/>
    <mergeCell ref="A16:R16"/>
    <mergeCell ref="A17:R17"/>
  </mergeCells>
  <pageMargins left="0.98425196850393704" right="0.98425196850393704" top="0.98425196850393704" bottom="0.35433070866141736" header="0.31496062992125984" footer="0.31496062992125984"/>
  <pageSetup paperSize="9" scale="77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2021 год</vt:lpstr>
      <vt:lpstr>Лист2</vt:lpstr>
      <vt:lpstr>Лист3</vt:lpstr>
      <vt:lpstr>'Доходы 2021 год'!Заголовки_для_печати</vt:lpstr>
      <vt:lpstr>'Доходы 2021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Администрация-ПК</cp:lastModifiedBy>
  <cp:lastPrinted>2021-12-17T08:28:00Z</cp:lastPrinted>
  <dcterms:created xsi:type="dcterms:W3CDTF">2014-10-29T11:00:31Z</dcterms:created>
  <dcterms:modified xsi:type="dcterms:W3CDTF">2021-12-21T11:37:58Z</dcterms:modified>
</cp:coreProperties>
</file>