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15192" windowHeight="10380"/>
  </bookViews>
  <sheets>
    <sheet name="Доходы 2020 год" sheetId="1" r:id="rId1"/>
    <sheet name="Лист2" sheetId="2" r:id="rId2"/>
    <sheet name="Лист3" sheetId="3" r:id="rId3"/>
  </sheets>
  <definedNames>
    <definedName name="_xlnm.Print_Titles" localSheetId="0">'Доходы 2020 год'!$16:$17</definedName>
    <definedName name="_xlnm.Print_Area" localSheetId="0">'Доходы 2020 год'!$A$1:$N$115</definedName>
  </definedNames>
  <calcPr calcId="124519"/>
</workbook>
</file>

<file path=xl/calcChain.xml><?xml version="1.0" encoding="utf-8"?>
<calcChain xmlns="http://schemas.openxmlformats.org/spreadsheetml/2006/main">
  <c r="L52" i="1"/>
  <c r="N58"/>
  <c r="M57"/>
  <c r="M52" s="1"/>
  <c r="N57"/>
  <c r="N52" s="1"/>
  <c r="L57"/>
  <c r="N56"/>
  <c r="M55"/>
  <c r="N55"/>
  <c r="L55"/>
  <c r="N113"/>
  <c r="N112"/>
  <c r="N111" s="1"/>
  <c r="M111"/>
  <c r="N109"/>
  <c r="N107" s="1"/>
  <c r="M107"/>
  <c r="N106"/>
  <c r="N105" s="1"/>
  <c r="M105"/>
  <c r="N104"/>
  <c r="N103"/>
  <c r="M103"/>
  <c r="N102"/>
  <c r="N101" s="1"/>
  <c r="N93" s="1"/>
  <c r="M101"/>
  <c r="M93" s="1"/>
  <c r="N100"/>
  <c r="N99"/>
  <c r="M99"/>
  <c r="N96"/>
  <c r="N95"/>
  <c r="N94"/>
  <c r="M94"/>
  <c r="N92"/>
  <c r="N91"/>
  <c r="N90"/>
  <c r="M90"/>
  <c r="N89"/>
  <c r="N88" s="1"/>
  <c r="M88"/>
  <c r="N87"/>
  <c r="N86"/>
  <c r="M86"/>
  <c r="N85"/>
  <c r="N84" s="1"/>
  <c r="M84"/>
  <c r="N83"/>
  <c r="N82"/>
  <c r="M82"/>
  <c r="N81"/>
  <c r="N80" s="1"/>
  <c r="M80"/>
  <c r="M72" s="1"/>
  <c r="N79"/>
  <c r="N78"/>
  <c r="M78"/>
  <c r="N77"/>
  <c r="N76"/>
  <c r="N75"/>
  <c r="N74"/>
  <c r="N73"/>
  <c r="M73"/>
  <c r="N71"/>
  <c r="N70"/>
  <c r="N69"/>
  <c r="N68"/>
  <c r="N67"/>
  <c r="M67"/>
  <c r="N66"/>
  <c r="N65" s="1"/>
  <c r="N59" s="1"/>
  <c r="M65"/>
  <c r="N64"/>
  <c r="N63"/>
  <c r="M63"/>
  <c r="N60"/>
  <c r="M60"/>
  <c r="M59" s="1"/>
  <c r="N54"/>
  <c r="N53" s="1"/>
  <c r="M53"/>
  <c r="N49"/>
  <c r="N48"/>
  <c r="N47"/>
  <c r="N46"/>
  <c r="N45"/>
  <c r="N44"/>
  <c r="M44"/>
  <c r="N43"/>
  <c r="N42"/>
  <c r="N41"/>
  <c r="M41"/>
  <c r="N40"/>
  <c r="N39"/>
  <c r="N38"/>
  <c r="M38"/>
  <c r="N37"/>
  <c r="N36" s="1"/>
  <c r="M36"/>
  <c r="N35"/>
  <c r="N34"/>
  <c r="N33" s="1"/>
  <c r="M33"/>
  <c r="N32"/>
  <c r="N31"/>
  <c r="N30" s="1"/>
  <c r="M30"/>
  <c r="N29"/>
  <c r="N28"/>
  <c r="M28"/>
  <c r="N27"/>
  <c r="N26"/>
  <c r="N25"/>
  <c r="N24"/>
  <c r="N23" s="1"/>
  <c r="M23"/>
  <c r="N22"/>
  <c r="N21" s="1"/>
  <c r="M21"/>
  <c r="M18" s="1"/>
  <c r="N20"/>
  <c r="N19"/>
  <c r="M19"/>
  <c r="L60"/>
  <c r="K111"/>
  <c r="K107"/>
  <c r="K105"/>
  <c r="K103"/>
  <c r="K101"/>
  <c r="K99"/>
  <c r="K94"/>
  <c r="K90"/>
  <c r="K88"/>
  <c r="K86"/>
  <c r="K84"/>
  <c r="K82"/>
  <c r="K80"/>
  <c r="K78"/>
  <c r="K73"/>
  <c r="K72" s="1"/>
  <c r="K67"/>
  <c r="K65"/>
  <c r="K63"/>
  <c r="K60"/>
  <c r="K53"/>
  <c r="K52" s="1"/>
  <c r="K44"/>
  <c r="K41"/>
  <c r="K38"/>
  <c r="K36"/>
  <c r="K33"/>
  <c r="K30"/>
  <c r="K28"/>
  <c r="K23"/>
  <c r="K21"/>
  <c r="K19"/>
  <c r="I65"/>
  <c r="J89"/>
  <c r="L89" s="1"/>
  <c r="L88" s="1"/>
  <c r="I88"/>
  <c r="J88"/>
  <c r="H88"/>
  <c r="H96"/>
  <c r="J96" s="1"/>
  <c r="L96" s="1"/>
  <c r="H95"/>
  <c r="J95" s="1"/>
  <c r="L95" s="1"/>
  <c r="G94"/>
  <c r="I94"/>
  <c r="F94"/>
  <c r="I67"/>
  <c r="H66"/>
  <c r="J66" s="1"/>
  <c r="J65" s="1"/>
  <c r="G65"/>
  <c r="H92"/>
  <c r="J92" s="1"/>
  <c r="L92" s="1"/>
  <c r="G90"/>
  <c r="G67"/>
  <c r="N18" l="1"/>
  <c r="M51"/>
  <c r="M50" s="1"/>
  <c r="M114" s="1"/>
  <c r="N72"/>
  <c r="H65"/>
  <c r="L94"/>
  <c r="L66"/>
  <c r="L65" s="1"/>
  <c r="K18"/>
  <c r="K59"/>
  <c r="K51" s="1"/>
  <c r="K50" s="1"/>
  <c r="K93"/>
  <c r="J94"/>
  <c r="H94"/>
  <c r="F90"/>
  <c r="F67"/>
  <c r="N51" l="1"/>
  <c r="N50" s="1"/>
  <c r="N114" s="1"/>
  <c r="K114"/>
  <c r="G19"/>
  <c r="I19"/>
  <c r="H20"/>
  <c r="J20" s="1"/>
  <c r="G21"/>
  <c r="I21"/>
  <c r="H22"/>
  <c r="H21" s="1"/>
  <c r="G23"/>
  <c r="I23"/>
  <c r="H24"/>
  <c r="J24" s="1"/>
  <c r="L24" s="1"/>
  <c r="H25"/>
  <c r="J25" s="1"/>
  <c r="L25" s="1"/>
  <c r="H26"/>
  <c r="J26" s="1"/>
  <c r="L26" s="1"/>
  <c r="H27"/>
  <c r="J27" s="1"/>
  <c r="L27" s="1"/>
  <c r="G28"/>
  <c r="I28"/>
  <c r="H29"/>
  <c r="H28" s="1"/>
  <c r="G30"/>
  <c r="I30"/>
  <c r="H31"/>
  <c r="J31" s="1"/>
  <c r="L31" s="1"/>
  <c r="H32"/>
  <c r="J32" s="1"/>
  <c r="L32" s="1"/>
  <c r="G33"/>
  <c r="I33"/>
  <c r="H34"/>
  <c r="J34" s="1"/>
  <c r="L34" s="1"/>
  <c r="H35"/>
  <c r="J35" s="1"/>
  <c r="L35" s="1"/>
  <c r="L33" s="1"/>
  <c r="G36"/>
  <c r="I36"/>
  <c r="H37"/>
  <c r="J37" s="1"/>
  <c r="G38"/>
  <c r="I38"/>
  <c r="H39"/>
  <c r="J39" s="1"/>
  <c r="L39" s="1"/>
  <c r="L38" s="1"/>
  <c r="H40"/>
  <c r="J40" s="1"/>
  <c r="L40" s="1"/>
  <c r="G41"/>
  <c r="I41"/>
  <c r="H42"/>
  <c r="J42" s="1"/>
  <c r="L42" s="1"/>
  <c r="L41" s="1"/>
  <c r="H43"/>
  <c r="J43" s="1"/>
  <c r="L43" s="1"/>
  <c r="G44"/>
  <c r="I44"/>
  <c r="H45"/>
  <c r="J45" s="1"/>
  <c r="L45" s="1"/>
  <c r="H46"/>
  <c r="J46" s="1"/>
  <c r="L46" s="1"/>
  <c r="H47"/>
  <c r="J47" s="1"/>
  <c r="L47" s="1"/>
  <c r="H48"/>
  <c r="J48" s="1"/>
  <c r="L48" s="1"/>
  <c r="H49"/>
  <c r="J49" s="1"/>
  <c r="L49" s="1"/>
  <c r="G53"/>
  <c r="G52" s="1"/>
  <c r="I53"/>
  <c r="I52" s="1"/>
  <c r="H54"/>
  <c r="H53" s="1"/>
  <c r="H52" s="1"/>
  <c r="G60"/>
  <c r="G59" s="1"/>
  <c r="I60"/>
  <c r="H62"/>
  <c r="H60" s="1"/>
  <c r="H63"/>
  <c r="I63"/>
  <c r="J64"/>
  <c r="H68"/>
  <c r="H69"/>
  <c r="J69" s="1"/>
  <c r="L69" s="1"/>
  <c r="H70"/>
  <c r="H71"/>
  <c r="J71" s="1"/>
  <c r="L71" s="1"/>
  <c r="G73"/>
  <c r="I73"/>
  <c r="H74"/>
  <c r="H75"/>
  <c r="J75" s="1"/>
  <c r="L75" s="1"/>
  <c r="H76"/>
  <c r="J76" s="1"/>
  <c r="L76" s="1"/>
  <c r="H77"/>
  <c r="J77" s="1"/>
  <c r="L77" s="1"/>
  <c r="G78"/>
  <c r="I78"/>
  <c r="H79"/>
  <c r="H78" s="1"/>
  <c r="G80"/>
  <c r="I80"/>
  <c r="H81"/>
  <c r="H80" s="1"/>
  <c r="G82"/>
  <c r="I82"/>
  <c r="H83"/>
  <c r="H82" s="1"/>
  <c r="G84"/>
  <c r="I84"/>
  <c r="H85"/>
  <c r="H84" s="1"/>
  <c r="G86"/>
  <c r="I86"/>
  <c r="H87"/>
  <c r="H86" s="1"/>
  <c r="I90"/>
  <c r="H91"/>
  <c r="H90" s="1"/>
  <c r="G99"/>
  <c r="I99"/>
  <c r="H100"/>
  <c r="H99" s="1"/>
  <c r="G101"/>
  <c r="I101"/>
  <c r="H102"/>
  <c r="H101" s="1"/>
  <c r="G103"/>
  <c r="I103"/>
  <c r="H104"/>
  <c r="H103" s="1"/>
  <c r="H105"/>
  <c r="I105"/>
  <c r="J106"/>
  <c r="G107"/>
  <c r="I107"/>
  <c r="H109"/>
  <c r="H107" s="1"/>
  <c r="G111"/>
  <c r="I111"/>
  <c r="H112"/>
  <c r="H113"/>
  <c r="J113" s="1"/>
  <c r="L113" s="1"/>
  <c r="J105" l="1"/>
  <c r="L106"/>
  <c r="L105" s="1"/>
  <c r="J63"/>
  <c r="L64"/>
  <c r="L63" s="1"/>
  <c r="J36"/>
  <c r="L37"/>
  <c r="L36" s="1"/>
  <c r="L44"/>
  <c r="L23"/>
  <c r="L30"/>
  <c r="J19"/>
  <c r="L20"/>
  <c r="L19" s="1"/>
  <c r="I93"/>
  <c r="I59"/>
  <c r="H93"/>
  <c r="I72"/>
  <c r="G72"/>
  <c r="J70"/>
  <c r="L70" s="1"/>
  <c r="H67"/>
  <c r="H59" s="1"/>
  <c r="J30"/>
  <c r="H111"/>
  <c r="G93"/>
  <c r="J54"/>
  <c r="J29"/>
  <c r="J22"/>
  <c r="G18"/>
  <c r="H44"/>
  <c r="H33"/>
  <c r="H30"/>
  <c r="H23"/>
  <c r="I18"/>
  <c r="J62"/>
  <c r="J44"/>
  <c r="H41"/>
  <c r="J41"/>
  <c r="J38"/>
  <c r="H38"/>
  <c r="H36"/>
  <c r="J33"/>
  <c r="J23"/>
  <c r="H19"/>
  <c r="H73"/>
  <c r="H72" s="1"/>
  <c r="J112"/>
  <c r="L112" s="1"/>
  <c r="L111" s="1"/>
  <c r="J109"/>
  <c r="L109" s="1"/>
  <c r="L107" s="1"/>
  <c r="J104"/>
  <c r="L104" s="1"/>
  <c r="L103" s="1"/>
  <c r="J102"/>
  <c r="L102" s="1"/>
  <c r="L101" s="1"/>
  <c r="J100"/>
  <c r="L100" s="1"/>
  <c r="L99" s="1"/>
  <c r="L93" s="1"/>
  <c r="J91"/>
  <c r="L91" s="1"/>
  <c r="L90" s="1"/>
  <c r="J87"/>
  <c r="L87" s="1"/>
  <c r="L86" s="1"/>
  <c r="J85"/>
  <c r="L85" s="1"/>
  <c r="L84" s="1"/>
  <c r="J83"/>
  <c r="L83" s="1"/>
  <c r="L82" s="1"/>
  <c r="J81"/>
  <c r="L81" s="1"/>
  <c r="L80" s="1"/>
  <c r="J79"/>
  <c r="L79" s="1"/>
  <c r="L78" s="1"/>
  <c r="J74"/>
  <c r="L74" s="1"/>
  <c r="L73" s="1"/>
  <c r="J68"/>
  <c r="L68" s="1"/>
  <c r="L72" l="1"/>
  <c r="J21"/>
  <c r="J18" s="1"/>
  <c r="L22"/>
  <c r="L21" s="1"/>
  <c r="J53"/>
  <c r="J52" s="1"/>
  <c r="L54"/>
  <c r="L53" s="1"/>
  <c r="J60"/>
  <c r="L59"/>
  <c r="J28"/>
  <c r="L29"/>
  <c r="L28" s="1"/>
  <c r="L67"/>
  <c r="L18"/>
  <c r="G51"/>
  <c r="G50" s="1"/>
  <c r="G114" s="1"/>
  <c r="I51"/>
  <c r="I50" s="1"/>
  <c r="I114" s="1"/>
  <c r="J67"/>
  <c r="J59" s="1"/>
  <c r="H51"/>
  <c r="H50" s="1"/>
  <c r="H18"/>
  <c r="J78"/>
  <c r="J82"/>
  <c r="J86"/>
  <c r="J99"/>
  <c r="J103"/>
  <c r="J111"/>
  <c r="J73"/>
  <c r="J80"/>
  <c r="J84"/>
  <c r="J90"/>
  <c r="J101"/>
  <c r="J107"/>
  <c r="F111"/>
  <c r="F53"/>
  <c r="F52" s="1"/>
  <c r="F101"/>
  <c r="F99"/>
  <c r="F97"/>
  <c r="F107"/>
  <c r="F105"/>
  <c r="F103"/>
  <c r="F86"/>
  <c r="F84"/>
  <c r="F82"/>
  <c r="F80"/>
  <c r="F78"/>
  <c r="F73"/>
  <c r="F65"/>
  <c r="F63"/>
  <c r="F60"/>
  <c r="F44"/>
  <c r="F41"/>
  <c r="F38"/>
  <c r="F36"/>
  <c r="F33"/>
  <c r="F30"/>
  <c r="F28"/>
  <c r="F23"/>
  <c r="F21"/>
  <c r="F19"/>
  <c r="J72" l="1"/>
  <c r="L51"/>
  <c r="L50" s="1"/>
  <c r="L114" s="1"/>
  <c r="H114"/>
  <c r="J93"/>
  <c r="F59"/>
  <c r="F72"/>
  <c r="F93"/>
  <c r="F18"/>
  <c r="J51" l="1"/>
  <c r="J50" s="1"/>
  <c r="J114" s="1"/>
  <c r="F51"/>
  <c r="F50" s="1"/>
  <c r="F114" s="1"/>
</calcChain>
</file>

<file path=xl/sharedStrings.xml><?xml version="1.0" encoding="utf-8"?>
<sst xmlns="http://schemas.openxmlformats.org/spreadsheetml/2006/main" count="511" uniqueCount="199">
  <si>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</si>
  <si>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</si>
  <si>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</si>
  <si>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</si>
  <si>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</si>
  <si>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</si>
  <si>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</si>
  <si>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</si>
  <si>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</si>
  <si>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</si>
  <si>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</si>
  <si>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</si>
  <si>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</si>
  <si>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</si>
  <si>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</si>
  <si>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</si>
  <si>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</si>
  <si>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</si>
  <si>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</si>
  <si>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</si>
  <si>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</si>
  <si>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</si>
  <si>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</si>
  <si>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</si>
  <si>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</si>
  <si>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</si>
  <si>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</si>
  <si>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</si>
  <si>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</si>
  <si>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</si>
  <si>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</si>
  <si>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</si>
  <si>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</si>
  <si>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</si>
  <si>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</si>
  <si>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</si>
  <si>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</si>
  <si>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</si>
  <si>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</si>
  <si>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</si>
  <si>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</si>
  <si>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</si>
  <si>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</si>
  <si>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</si>
  <si>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</si>
  <si>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</si>
  <si>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</si>
  <si>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</si>
  <si>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</si>
  <si>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</si>
  <si>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</si>
  <si>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</si>
  <si>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</si>
  <si>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</si>
  <si>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</si>
  <si>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</si>
  <si>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</si>
  <si>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</si>
  <si>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</si>
  <si>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</si>
  <si>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907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</si>
  <si>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</si>
  <si>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</si>
  <si>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</si>
  <si>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</si>
  <si>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</si>
  <si>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</si>
  <si>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</si>
  <si>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</si>
  <si>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</si>
  <si>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</si>
  <si>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</si>
  <si>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</si>
  <si>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</si>
  <si>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</si>
  <si>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</si>
  <si>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</si>
  <si>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</si>
  <si>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</si>
  <si>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</si>
  <si>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</si>
  <si>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</si>
  <si>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</si>
  <si>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</si>
  <si>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</si>
  <si>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</si>
  <si>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</si>
  <si>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</si>
  <si>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</si>
  <si>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</si>
  <si>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</si>
  <si>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</si>
  <si>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</si>
  <si>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</si>
  <si>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</si>
  <si>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</si>
  <si>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</si>
  <si>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</si>
  <si>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</si>
  <si>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Приложение № 1</t>
  </si>
  <si>
    <t xml:space="preserve">от    № 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</si>
  <si>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</si>
  <si>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</si>
  <si>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</si>
  <si>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</si>
  <si>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</si>
  <si>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</si>
  <si>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</si>
  <si>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</si>
  <si>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</si>
  <si>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</si>
  <si>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</si>
  <si>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</si>
  <si>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</si>
  <si>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</si>
  <si>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</si>
  <si>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</si>
  <si>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</si>
  <si>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</si>
  <si>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</si>
  <si>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</si>
  <si>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</si>
  <si>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</si>
  <si>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</si>
  <si>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</si>
  <si>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</si>
  <si>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</si>
  <si>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</si>
  <si>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</si>
  <si>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</si>
  <si>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</si>
  <si>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</si>
  <si>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</si>
  <si>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</si>
  <si>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</si>
  <si>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</si>
  <si>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</si>
  <si>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</si>
  <si>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</si>
  <si>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</si>
  <si>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</si>
  <si>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</si>
  <si>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</si>
  <si>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</si>
  <si>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</si>
  <si>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</si>
  <si>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</si>
  <si>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2022546705</t>
  </si>
  <si>
    <t>Субсидия бюджетам на обеспечение развития и укрепления материально-технической базы домов культуры в насаленных пунктах с численностью жителей до 50 тысяч человек</t>
  </si>
  <si>
    <t>2022546700</t>
  </si>
  <si>
    <t>2024999905</t>
  </si>
  <si>
    <t>2024999900</t>
  </si>
  <si>
    <t>2040000000</t>
  </si>
  <si>
    <t>180</t>
  </si>
  <si>
    <t>Безвозмездные поступления от негосударственных организаций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</si>
  <si>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</si>
  <si>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</si>
  <si>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</si>
  <si>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2070500005</t>
  </si>
  <si>
    <t>Прочие безвозмездные поступления в бюджеты муниципальных районов</t>
  </si>
  <si>
    <t>2070503005</t>
  </si>
  <si>
    <t>Прочие безвозмездные поступления</t>
  </si>
  <si>
    <t>410</t>
  </si>
  <si>
    <t>2022551900</t>
  </si>
  <si>
    <t>Субсидия бюджетам на поддержку отрасли культура</t>
  </si>
  <si>
    <t>2022551905</t>
  </si>
  <si>
    <t>Субсидия бюджетам муниципальных районов на поддержку отрасли культуры</t>
  </si>
  <si>
    <t>1080700001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</si>
  <si>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</si>
  <si>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>2024543305</t>
  </si>
  <si>
    <t>2024543300</t>
  </si>
  <si>
    <t>Межбюджетные трансферты, передаваемые бюджетам на возмещение части затрат на уплату процентов по инвестиционным кредитам (займам) в агропромышленном комплдексе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</si>
  <si>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</si>
  <si>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</si>
  <si>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150</t>
  </si>
  <si>
    <t>Приложение № 6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</si>
  <si>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</si>
  <si>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</si>
  <si>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Межбюджетные трансферты, передаваемые бюджетам муниципальных образований на на возмещениечасти затрат на уплату процентов по инвестиционным кредитам (займам) в агропромышленном комплексе</t>
  </si>
  <si>
    <t>Межбюджетные трансферты, передаваемые бюджетам муниципальных районов на на возмещениечасти затрат на уплату процентов по инвестиционным кредитам (займам) в агропромышленном комплексе</t>
  </si>
  <si>
    <t>2196001005</t>
  </si>
  <si>
    <t>поступления доходов бюджета муниципального района по налоговым и неналоговым доходам, по безвозмездным поступлениям по подстатьям классификации доходов бюджетов, прогнозируемые на 2020 год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</si>
  <si>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</si>
  <si>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2 чтение</t>
  </si>
  <si>
    <t>от 23.12.2019 № 43/314</t>
  </si>
  <si>
    <t>Поправка февраля</t>
  </si>
  <si>
    <t>2023546900</t>
  </si>
  <si>
    <t>2023546905</t>
  </si>
  <si>
    <t>Субвенции бюджетам на проведение Всероссийской переписи на селения 2020 года</t>
  </si>
  <si>
    <t>Субвенции бюджетам муниципальных районов на проведение Всероссийской переписи на селения 2020 года</t>
  </si>
  <si>
    <t>Поправка мая</t>
  </si>
  <si>
    <t>______________________</t>
  </si>
  <si>
    <t>Приложение № 2</t>
  </si>
  <si>
    <t>Поправка июля</t>
  </si>
  <si>
    <t>Дотации бюджетам муниципальных районов на поддержку мер по обеспечению сбалансированности бюджетов</t>
  </si>
  <si>
    <t>Дотации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</si>
  <si>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</si>
  <si>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</si>
  <si>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 xml:space="preserve">                                                                                       от 08.07.2020 № 47/346               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</si>
</sst>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#,##0.000000"/>
    <numFmt numFmtId="166" formatCode="#,##0.0"/>
  </numFmts>
  <fonts count="1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49" fontId="0" fillId="0" borderId="0" xfId="0" applyNumberFormat="1" applyAlignment="1">
      <alignment horizontal="left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6" fillId="2" borderId="1" xfId="0" applyNumberFormat="1" applyFont="1" applyFill="1" applyBorder="1" applyAlignment="1">
      <alignment horizontal="right"/>
    </xf>
    <xf numFmtId="164" fontId="3" fillId="0" borderId="1" xfId="0" applyNumberFormat="1" applyFont="1" applyBorder="1"/>
    <xf numFmtId="164" fontId="6" fillId="3" borderId="1" xfId="0" applyNumberFormat="1" applyFont="1" applyFill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0" fontId="7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/>
    <xf numFmtId="49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164" fontId="8" fillId="0" borderId="1" xfId="0" applyNumberFormat="1" applyFont="1" applyBorder="1"/>
    <xf numFmtId="164" fontId="6" fillId="2" borderId="1" xfId="0" applyNumberFormat="1" applyFont="1" applyFill="1" applyBorder="1"/>
    <xf numFmtId="165" fontId="6" fillId="2" borderId="1" xfId="0" applyNumberFormat="1" applyFont="1" applyFill="1" applyBorder="1" applyAlignment="1">
      <alignment horizontal="right"/>
    </xf>
    <xf numFmtId="165" fontId="4" fillId="0" borderId="1" xfId="0" applyNumberFormat="1" applyFont="1" applyBorder="1"/>
    <xf numFmtId="165" fontId="6" fillId="3" borderId="1" xfId="0" applyNumberFormat="1" applyFont="1" applyFill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165" fontId="3" fillId="0" borderId="1" xfId="0" applyNumberFormat="1" applyFont="1" applyBorder="1"/>
    <xf numFmtId="165" fontId="8" fillId="0" borderId="1" xfId="0" applyNumberFormat="1" applyFont="1" applyBorder="1"/>
    <xf numFmtId="165" fontId="6" fillId="0" borderId="1" xfId="0" applyNumberFormat="1" applyFont="1" applyBorder="1"/>
    <xf numFmtId="165" fontId="6" fillId="2" borderId="1" xfId="0" applyNumberFormat="1" applyFont="1" applyFill="1" applyBorder="1"/>
    <xf numFmtId="49" fontId="2" fillId="0" borderId="0" xfId="0" applyNumberFormat="1" applyFont="1" applyAlignment="1">
      <alignment horizontal="center"/>
    </xf>
    <xf numFmtId="0" fontId="0" fillId="0" borderId="0" xfId="0" applyAlignment="1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49" fontId="7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left" wrapText="1"/>
    </xf>
    <xf numFmtId="49" fontId="5" fillId="0" borderId="0" xfId="0" applyNumberFormat="1" applyFont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4" fontId="1" fillId="0" borderId="1" xfId="0" applyNumberFormat="1" applyFont="1" applyBorder="1"/>
    <xf numFmtId="164" fontId="7" fillId="3" borderId="1" xfId="0" applyNumberFormat="1" applyFont="1" applyFill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Border="1"/>
    <xf numFmtId="164" fontId="7" fillId="2" borderId="1" xfId="0" applyNumberFormat="1" applyFont="1" applyFill="1" applyBorder="1"/>
    <xf numFmtId="0" fontId="0" fillId="0" borderId="0" xfId="0" applyAlignment="1"/>
    <xf numFmtId="165" fontId="7" fillId="3" borderId="1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/>
    <xf numFmtId="49" fontId="0" fillId="0" borderId="0" xfId="0" applyNumberFormat="1" applyAlignment="1">
      <alignment horizontal="center" vertical="center"/>
    </xf>
    <xf numFmtId="0" fontId="0" fillId="0" borderId="0" xfId="0" applyAlignment="1"/>
    <xf numFmtId="165" fontId="3" fillId="0" borderId="1" xfId="0" applyNumberFormat="1" applyFont="1" applyBorder="1" applyAlignment="1">
      <alignment horizontal="right"/>
    </xf>
    <xf numFmtId="0" fontId="13" fillId="0" borderId="5" xfId="0" applyFont="1" applyFill="1" applyBorder="1" applyAlignment="1">
      <alignment horizontal="justify" vertical="top" wrapText="1"/>
    </xf>
    <xf numFmtId="0" fontId="14" fillId="0" borderId="5" xfId="0" applyFont="1" applyFill="1" applyBorder="1" applyAlignment="1">
      <alignment horizontal="justify" vertical="top" wrapText="1"/>
    </xf>
    <xf numFmtId="0" fontId="13" fillId="0" borderId="5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left" vertical="top"/>
    </xf>
    <xf numFmtId="166" fontId="6" fillId="2" borderId="1" xfId="0" applyNumberFormat="1" applyFont="1" applyFill="1" applyBorder="1" applyAlignment="1">
      <alignment horizontal="right"/>
    </xf>
    <xf numFmtId="166" fontId="4" fillId="0" borderId="1" xfId="0" applyNumberFormat="1" applyFont="1" applyBorder="1"/>
    <xf numFmtId="166" fontId="7" fillId="3" borderId="1" xfId="0" applyNumberFormat="1" applyFont="1" applyFill="1" applyBorder="1" applyAlignment="1">
      <alignment horizontal="right"/>
    </xf>
    <xf numFmtId="166" fontId="7" fillId="0" borderId="1" xfId="0" applyNumberFormat="1" applyFont="1" applyBorder="1" applyAlignment="1">
      <alignment horizontal="right"/>
    </xf>
    <xf numFmtId="166" fontId="6" fillId="0" borderId="1" xfId="0" applyNumberFormat="1" applyFont="1" applyBorder="1" applyAlignment="1">
      <alignment horizontal="right"/>
    </xf>
    <xf numFmtId="166" fontId="3" fillId="0" borderId="1" xfId="0" applyNumberFormat="1" applyFont="1" applyBorder="1"/>
    <xf numFmtId="166" fontId="3" fillId="0" borderId="1" xfId="0" applyNumberFormat="1" applyFont="1" applyBorder="1" applyAlignment="1">
      <alignment horizontal="right"/>
    </xf>
    <xf numFmtId="166" fontId="8" fillId="0" borderId="1" xfId="0" applyNumberFormat="1" applyFont="1" applyBorder="1"/>
    <xf numFmtId="166" fontId="7" fillId="0" borderId="1" xfId="0" applyNumberFormat="1" applyFont="1" applyBorder="1"/>
    <xf numFmtId="166" fontId="6" fillId="0" borderId="1" xfId="0" applyNumberFormat="1" applyFont="1" applyBorder="1"/>
    <xf numFmtId="166" fontId="6" fillId="2" borderId="1" xfId="0" applyNumberFormat="1" applyFont="1" applyFill="1" applyBorder="1"/>
    <xf numFmtId="49" fontId="9" fillId="0" borderId="0" xfId="0" applyNumberFormat="1" applyFont="1" applyAlignment="1">
      <alignment horizontal="center"/>
    </xf>
    <xf numFmtId="0" fontId="10" fillId="0" borderId="0" xfId="0" applyFont="1" applyAlignment="1"/>
    <xf numFmtId="0" fontId="0" fillId="0" borderId="0" xfId="0" applyAlignment="1"/>
    <xf numFmtId="49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9" fontId="5" fillId="0" borderId="0" xfId="0" applyNumberFormat="1" applyFont="1" applyAlignment="1">
      <alignment horizontal="right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5"/>
  <sheetViews>
    <sheetView tabSelected="1" view="pageBreakPreview" topLeftCell="A5" zoomScale="90" zoomScaleNormal="90" zoomScaleSheetLayoutView="90" workbookViewId="0">
      <selection activeCell="A14" sqref="A14:N14"/>
    </sheetView>
  </sheetViews>
  <sheetFormatPr defaultRowHeight="14.4"/>
  <cols>
    <col min="1" max="1" width="5.109375" style="1" customWidth="1"/>
    <col min="2" max="2" width="12.44140625" style="1" customWidth="1"/>
    <col min="3" max="3" width="6.109375" style="1" customWidth="1"/>
    <col min="4" max="4" width="4.6640625" style="1" customWidth="1"/>
    <col min="5" max="5" width="65" style="1" customWidth="1"/>
    <col min="6" max="6" width="15" hidden="1" customWidth="1"/>
    <col min="7" max="7" width="13.109375" hidden="1" customWidth="1"/>
    <col min="8" max="8" width="15.44140625" hidden="1" customWidth="1"/>
    <col min="9" max="9" width="16.6640625" hidden="1" customWidth="1"/>
    <col min="10" max="10" width="17.44140625" hidden="1" customWidth="1"/>
    <col min="11" max="11" width="16.6640625" hidden="1" customWidth="1"/>
    <col min="12" max="12" width="16.5546875" hidden="1" customWidth="1"/>
    <col min="13" max="13" width="16.6640625" hidden="1" customWidth="1"/>
    <col min="14" max="14" width="16.5546875" customWidth="1"/>
  </cols>
  <sheetData>
    <row r="1" spans="1:14" ht="18.75" hidden="1" customHeight="1">
      <c r="C1" s="3"/>
      <c r="D1" s="3"/>
      <c r="E1" s="19" t="s">
        <v>99</v>
      </c>
    </row>
    <row r="2" spans="1:14" ht="18.75" hidden="1" customHeight="1">
      <c r="C2" s="3"/>
      <c r="D2" s="3"/>
      <c r="E2" s="19" t="s">
        <v>88</v>
      </c>
    </row>
    <row r="3" spans="1:14" ht="18" hidden="1">
      <c r="C3" s="81" t="s">
        <v>100</v>
      </c>
      <c r="D3" s="81"/>
      <c r="E3" s="81"/>
    </row>
    <row r="4" spans="1:14" ht="18" hidden="1">
      <c r="C4" s="3"/>
      <c r="D4" s="3"/>
      <c r="E4" s="2"/>
    </row>
    <row r="5" spans="1:14" ht="18">
      <c r="C5" s="3"/>
      <c r="D5" s="3"/>
      <c r="E5" s="81" t="s">
        <v>192</v>
      </c>
      <c r="F5" s="81"/>
      <c r="G5" s="78"/>
      <c r="H5" s="78"/>
      <c r="I5" s="78"/>
      <c r="J5" s="78"/>
      <c r="K5" s="78"/>
      <c r="L5" s="78"/>
      <c r="M5" s="78"/>
      <c r="N5" s="78"/>
    </row>
    <row r="6" spans="1:14" ht="18">
      <c r="C6" s="3"/>
      <c r="D6" s="3"/>
      <c r="E6" s="81" t="s">
        <v>88</v>
      </c>
      <c r="F6" s="81"/>
      <c r="G6" s="78"/>
      <c r="H6" s="78"/>
      <c r="I6" s="78"/>
      <c r="J6" s="78"/>
      <c r="K6" s="78"/>
      <c r="L6" s="78"/>
      <c r="M6" s="78"/>
      <c r="N6" s="78"/>
    </row>
    <row r="7" spans="1:14" ht="18">
      <c r="C7" s="3"/>
      <c r="D7" s="3"/>
      <c r="E7" s="85" t="s">
        <v>198</v>
      </c>
      <c r="F7" s="85"/>
      <c r="G7" s="78"/>
      <c r="H7" s="78"/>
      <c r="I7" s="78"/>
      <c r="J7" s="78"/>
      <c r="K7" s="78"/>
      <c r="L7" s="78"/>
      <c r="M7" s="78"/>
      <c r="N7" s="78"/>
    </row>
    <row r="8" spans="1:14" ht="18">
      <c r="C8" s="3"/>
      <c r="D8" s="3"/>
      <c r="E8" s="46"/>
    </row>
    <row r="9" spans="1:14" ht="18">
      <c r="C9" s="3"/>
      <c r="D9" s="3"/>
      <c r="E9" s="81" t="s">
        <v>175</v>
      </c>
      <c r="F9" s="81"/>
      <c r="G9" s="78"/>
      <c r="H9" s="78"/>
      <c r="I9" s="78"/>
      <c r="J9" s="78"/>
      <c r="K9" s="78"/>
      <c r="L9" s="78"/>
      <c r="M9" s="78"/>
      <c r="N9" s="78"/>
    </row>
    <row r="10" spans="1:14" ht="18">
      <c r="C10" s="3"/>
      <c r="D10" s="3"/>
      <c r="E10" s="81" t="s">
        <v>88</v>
      </c>
      <c r="F10" s="81"/>
      <c r="G10" s="78"/>
      <c r="H10" s="78"/>
      <c r="I10" s="78"/>
      <c r="J10" s="78"/>
      <c r="K10" s="78"/>
      <c r="L10" s="78"/>
      <c r="M10" s="78"/>
      <c r="N10" s="78"/>
    </row>
    <row r="11" spans="1:14" ht="18">
      <c r="C11" s="3"/>
      <c r="D11" s="3"/>
      <c r="E11" s="81" t="s">
        <v>184</v>
      </c>
      <c r="F11" s="81"/>
      <c r="G11" s="78"/>
      <c r="H11" s="78"/>
      <c r="I11" s="78"/>
      <c r="J11" s="78"/>
      <c r="K11" s="78"/>
      <c r="L11" s="78"/>
      <c r="M11" s="78"/>
      <c r="N11" s="78"/>
    </row>
    <row r="12" spans="1:14" ht="19.5" customHeight="1">
      <c r="E12" s="20"/>
    </row>
    <row r="13" spans="1:14" ht="18">
      <c r="A13" s="76" t="s">
        <v>101</v>
      </c>
      <c r="B13" s="76"/>
      <c r="C13" s="76"/>
      <c r="D13" s="76"/>
      <c r="E13" s="76"/>
      <c r="F13" s="77"/>
      <c r="G13" s="77"/>
      <c r="H13" s="77"/>
      <c r="I13" s="77"/>
      <c r="J13" s="77"/>
      <c r="K13" s="78"/>
      <c r="L13" s="78"/>
      <c r="M13" s="78"/>
      <c r="N13" s="78"/>
    </row>
    <row r="14" spans="1:14" ht="72.75" customHeight="1">
      <c r="A14" s="79" t="s">
        <v>181</v>
      </c>
      <c r="B14" s="79"/>
      <c r="C14" s="79"/>
      <c r="D14" s="79"/>
      <c r="E14" s="79"/>
      <c r="F14" s="80"/>
      <c r="G14" s="80"/>
      <c r="H14" s="80"/>
      <c r="I14" s="80"/>
      <c r="J14" s="80"/>
      <c r="K14" s="78"/>
      <c r="L14" s="78"/>
      <c r="M14" s="78"/>
      <c r="N14" s="78"/>
    </row>
    <row r="15" spans="1:14" ht="21.75" customHeight="1">
      <c r="A15" s="31"/>
      <c r="B15" s="31"/>
      <c r="C15" s="31"/>
      <c r="D15" s="31"/>
      <c r="E15" s="31"/>
      <c r="F15" s="32"/>
      <c r="G15" s="32"/>
      <c r="H15" s="32"/>
      <c r="I15" s="32"/>
      <c r="J15" s="32"/>
      <c r="K15" s="54"/>
      <c r="L15" s="54"/>
      <c r="M15" s="59"/>
      <c r="N15" s="59"/>
    </row>
    <row r="16" spans="1:14" ht="31.2">
      <c r="A16" s="82" t="s">
        <v>70</v>
      </c>
      <c r="B16" s="83"/>
      <c r="C16" s="83"/>
      <c r="D16" s="84"/>
      <c r="E16" s="33" t="s">
        <v>71</v>
      </c>
      <c r="F16" s="34" t="s">
        <v>75</v>
      </c>
      <c r="G16" s="17" t="s">
        <v>183</v>
      </c>
      <c r="H16" s="4" t="s">
        <v>75</v>
      </c>
      <c r="I16" s="17" t="s">
        <v>185</v>
      </c>
      <c r="J16" s="4" t="s">
        <v>75</v>
      </c>
      <c r="K16" s="17" t="s">
        <v>190</v>
      </c>
      <c r="L16" s="4" t="s">
        <v>75</v>
      </c>
      <c r="M16" s="17" t="s">
        <v>193</v>
      </c>
      <c r="N16" s="4" t="s">
        <v>75</v>
      </c>
    </row>
    <row r="17" spans="1:14" ht="15.6">
      <c r="A17" s="35" t="s">
        <v>76</v>
      </c>
      <c r="B17" s="35" t="s">
        <v>77</v>
      </c>
      <c r="C17" s="35" t="s">
        <v>78</v>
      </c>
      <c r="D17" s="35" t="s">
        <v>79</v>
      </c>
      <c r="E17" s="36" t="s">
        <v>80</v>
      </c>
      <c r="F17" s="37"/>
      <c r="G17" s="5"/>
      <c r="H17" s="5"/>
      <c r="I17" s="5"/>
      <c r="J17" s="5"/>
      <c r="K17" s="5"/>
      <c r="L17" s="5"/>
      <c r="M17" s="5"/>
      <c r="N17" s="5"/>
    </row>
    <row r="18" spans="1:14" ht="15.6">
      <c r="A18" s="38" t="s">
        <v>0</v>
      </c>
      <c r="B18" s="38" t="s">
        <v>1</v>
      </c>
      <c r="C18" s="38" t="s">
        <v>2</v>
      </c>
      <c r="D18" s="38" t="s">
        <v>0</v>
      </c>
      <c r="E18" s="11" t="s">
        <v>83</v>
      </c>
      <c r="F18" s="47">
        <f t="shared" ref="F18:H18" si="0">F19+F21+F23+F28+F30+F33+F36+F38+F41+F44</f>
        <v>29626.2</v>
      </c>
      <c r="G18" s="6">
        <f t="shared" si="0"/>
        <v>0</v>
      </c>
      <c r="H18" s="47">
        <f t="shared" si="0"/>
        <v>29626.2</v>
      </c>
      <c r="I18" s="6">
        <f t="shared" ref="I18:J18" si="1">I19+I21+I23+I28+I30+I33+I36+I38+I41+I44</f>
        <v>22.8</v>
      </c>
      <c r="J18" s="23">
        <f t="shared" si="1"/>
        <v>29649</v>
      </c>
      <c r="K18" s="23">
        <f t="shared" ref="K18:L18" si="2">K19+K21+K23+K28+K30+K33+K36+K38+K41+K44</f>
        <v>0</v>
      </c>
      <c r="L18" s="23">
        <f t="shared" si="2"/>
        <v>29649</v>
      </c>
      <c r="M18" s="23">
        <f t="shared" ref="M18:N18" si="3">M19+M21+M23+M28+M30+M33+M36+M38+M41+M44</f>
        <v>-1535</v>
      </c>
      <c r="N18" s="65">
        <f t="shared" si="3"/>
        <v>28114</v>
      </c>
    </row>
    <row r="19" spans="1:14" ht="15.6">
      <c r="A19" s="38" t="s">
        <v>0</v>
      </c>
      <c r="B19" s="38" t="s">
        <v>3</v>
      </c>
      <c r="C19" s="38" t="s">
        <v>2</v>
      </c>
      <c r="D19" s="38" t="s">
        <v>0</v>
      </c>
      <c r="E19" s="11" t="s">
        <v>4</v>
      </c>
      <c r="F19" s="47">
        <f t="shared" ref="F19:N19" si="4">F20</f>
        <v>9067.2999999999993</v>
      </c>
      <c r="G19" s="6">
        <f t="shared" si="4"/>
        <v>0</v>
      </c>
      <c r="H19" s="47">
        <f t="shared" si="4"/>
        <v>9067.2999999999993</v>
      </c>
      <c r="I19" s="6">
        <f t="shared" si="4"/>
        <v>0</v>
      </c>
      <c r="J19" s="23">
        <f t="shared" si="4"/>
        <v>9067.2999999999993</v>
      </c>
      <c r="K19" s="23">
        <f t="shared" si="4"/>
        <v>0</v>
      </c>
      <c r="L19" s="23">
        <f t="shared" si="4"/>
        <v>9067.2999999999993</v>
      </c>
      <c r="M19" s="23">
        <f t="shared" si="4"/>
        <v>-623.6</v>
      </c>
      <c r="N19" s="65">
        <f t="shared" si="4"/>
        <v>8443.6999999999989</v>
      </c>
    </row>
    <row r="20" spans="1:14" ht="15.6">
      <c r="A20" s="39" t="s">
        <v>0</v>
      </c>
      <c r="B20" s="39" t="s">
        <v>5</v>
      </c>
      <c r="C20" s="39" t="s">
        <v>2</v>
      </c>
      <c r="D20" s="39" t="s">
        <v>7</v>
      </c>
      <c r="E20" s="12" t="s">
        <v>6</v>
      </c>
      <c r="F20" s="48">
        <v>9067.2999999999993</v>
      </c>
      <c r="G20" s="18"/>
      <c r="H20" s="49">
        <f>F20+G20</f>
        <v>9067.2999999999993</v>
      </c>
      <c r="I20" s="18"/>
      <c r="J20" s="24">
        <f>H20+I20</f>
        <v>9067.2999999999993</v>
      </c>
      <c r="K20" s="24"/>
      <c r="L20" s="24">
        <f>J20+K20</f>
        <v>9067.2999999999993</v>
      </c>
      <c r="M20" s="24">
        <v>-623.6</v>
      </c>
      <c r="N20" s="66">
        <f>L20+M20</f>
        <v>8443.6999999999989</v>
      </c>
    </row>
    <row r="21" spans="1:14" ht="36" customHeight="1">
      <c r="A21" s="38" t="s">
        <v>0</v>
      </c>
      <c r="B21" s="38" t="s">
        <v>8</v>
      </c>
      <c r="C21" s="38" t="s">
        <v>2</v>
      </c>
      <c r="D21" s="38" t="s">
        <v>0</v>
      </c>
      <c r="E21" s="11" t="s">
        <v>9</v>
      </c>
      <c r="F21" s="47">
        <f t="shared" ref="F21:N21" si="5">F22</f>
        <v>3382.6</v>
      </c>
      <c r="G21" s="6">
        <f t="shared" si="5"/>
        <v>0</v>
      </c>
      <c r="H21" s="47">
        <f t="shared" si="5"/>
        <v>3382.6</v>
      </c>
      <c r="I21" s="6">
        <f t="shared" si="5"/>
        <v>0</v>
      </c>
      <c r="J21" s="23">
        <f t="shared" si="5"/>
        <v>3382.6</v>
      </c>
      <c r="K21" s="23">
        <f t="shared" si="5"/>
        <v>0</v>
      </c>
      <c r="L21" s="23">
        <f t="shared" si="5"/>
        <v>3382.6</v>
      </c>
      <c r="M21" s="23">
        <f t="shared" si="5"/>
        <v>0</v>
      </c>
      <c r="N21" s="65">
        <f t="shared" si="5"/>
        <v>3382.6</v>
      </c>
    </row>
    <row r="22" spans="1:14" ht="31.2">
      <c r="A22" s="39" t="s">
        <v>0</v>
      </c>
      <c r="B22" s="39" t="s">
        <v>10</v>
      </c>
      <c r="C22" s="39" t="s">
        <v>2</v>
      </c>
      <c r="D22" s="39" t="s">
        <v>7</v>
      </c>
      <c r="E22" s="12" t="s">
        <v>11</v>
      </c>
      <c r="F22" s="48">
        <v>3382.6</v>
      </c>
      <c r="G22" s="18"/>
      <c r="H22" s="49">
        <f>F22+G22</f>
        <v>3382.6</v>
      </c>
      <c r="I22" s="18"/>
      <c r="J22" s="24">
        <f>H22+I22</f>
        <v>3382.6</v>
      </c>
      <c r="K22" s="24"/>
      <c r="L22" s="24">
        <f>J22+K22</f>
        <v>3382.6</v>
      </c>
      <c r="M22" s="24"/>
      <c r="N22" s="66">
        <f>L22+M22</f>
        <v>3382.6</v>
      </c>
    </row>
    <row r="23" spans="1:14" ht="15.6">
      <c r="A23" s="38" t="s">
        <v>0</v>
      </c>
      <c r="B23" s="38" t="s">
        <v>12</v>
      </c>
      <c r="C23" s="38" t="s">
        <v>2</v>
      </c>
      <c r="D23" s="38" t="s">
        <v>0</v>
      </c>
      <c r="E23" s="11" t="s">
        <v>13</v>
      </c>
      <c r="F23" s="47">
        <f t="shared" ref="F23:H23" si="6">F24+F25+F26+F27</f>
        <v>11205.9</v>
      </c>
      <c r="G23" s="6">
        <f t="shared" si="6"/>
        <v>0</v>
      </c>
      <c r="H23" s="47">
        <f t="shared" si="6"/>
        <v>11205.9</v>
      </c>
      <c r="I23" s="6">
        <f t="shared" ref="I23:J23" si="7">I24+I25+I26+I27</f>
        <v>0</v>
      </c>
      <c r="J23" s="23">
        <f t="shared" si="7"/>
        <v>11205.9</v>
      </c>
      <c r="K23" s="23">
        <f t="shared" ref="K23:L23" si="8">K24+K25+K26+K27</f>
        <v>0</v>
      </c>
      <c r="L23" s="23">
        <f t="shared" si="8"/>
        <v>11205.9</v>
      </c>
      <c r="M23" s="23">
        <f t="shared" ref="M23:N23" si="9">M24+M25+M26+M27</f>
        <v>-911.40000000000009</v>
      </c>
      <c r="N23" s="65">
        <f t="shared" si="9"/>
        <v>10294.499999999998</v>
      </c>
    </row>
    <row r="24" spans="1:14" ht="31.2">
      <c r="A24" s="39" t="s">
        <v>0</v>
      </c>
      <c r="B24" s="39" t="s">
        <v>14</v>
      </c>
      <c r="C24" s="39" t="s">
        <v>2</v>
      </c>
      <c r="D24" s="39" t="s">
        <v>7</v>
      </c>
      <c r="E24" s="12" t="s">
        <v>15</v>
      </c>
      <c r="F24" s="49">
        <v>8891.6</v>
      </c>
      <c r="G24" s="18"/>
      <c r="H24" s="49">
        <f>F24+G24</f>
        <v>8891.6</v>
      </c>
      <c r="I24" s="18"/>
      <c r="J24" s="24">
        <f>H24+I24</f>
        <v>8891.6</v>
      </c>
      <c r="K24" s="24"/>
      <c r="L24" s="24">
        <f>J24+K24</f>
        <v>8891.6</v>
      </c>
      <c r="M24" s="24">
        <v>-448.1</v>
      </c>
      <c r="N24" s="66">
        <f>L24+M24</f>
        <v>8443.5</v>
      </c>
    </row>
    <row r="25" spans="1:14" ht="31.2">
      <c r="A25" s="39" t="s">
        <v>0</v>
      </c>
      <c r="B25" s="39" t="s">
        <v>90</v>
      </c>
      <c r="C25" s="39" t="s">
        <v>2</v>
      </c>
      <c r="D25" s="39" t="s">
        <v>7</v>
      </c>
      <c r="E25" s="12" t="s">
        <v>16</v>
      </c>
      <c r="F25" s="49">
        <v>1683.6</v>
      </c>
      <c r="G25" s="18"/>
      <c r="H25" s="49">
        <f t="shared" ref="H25:H27" si="10">F25+G25</f>
        <v>1683.6</v>
      </c>
      <c r="I25" s="18"/>
      <c r="J25" s="24">
        <f t="shared" ref="J25:J27" si="11">H25+I25</f>
        <v>1683.6</v>
      </c>
      <c r="K25" s="24"/>
      <c r="L25" s="24">
        <f t="shared" ref="L25:L27" si="12">J25+K25</f>
        <v>1683.6</v>
      </c>
      <c r="M25" s="24">
        <v>-159.30000000000001</v>
      </c>
      <c r="N25" s="66">
        <f t="shared" ref="N25:N27" si="13">L25+M25</f>
        <v>1524.3</v>
      </c>
    </row>
    <row r="26" spans="1:14" ht="15.6">
      <c r="A26" s="39" t="s">
        <v>0</v>
      </c>
      <c r="B26" s="39" t="s">
        <v>91</v>
      </c>
      <c r="C26" s="39" t="s">
        <v>2</v>
      </c>
      <c r="D26" s="39" t="s">
        <v>7</v>
      </c>
      <c r="E26" s="12" t="s">
        <v>17</v>
      </c>
      <c r="F26" s="49">
        <v>22.3</v>
      </c>
      <c r="G26" s="18"/>
      <c r="H26" s="49">
        <f t="shared" si="10"/>
        <v>22.3</v>
      </c>
      <c r="I26" s="18"/>
      <c r="J26" s="24">
        <f t="shared" si="11"/>
        <v>22.3</v>
      </c>
      <c r="K26" s="24"/>
      <c r="L26" s="24">
        <f t="shared" si="12"/>
        <v>22.3</v>
      </c>
      <c r="M26" s="24"/>
      <c r="N26" s="66">
        <f t="shared" si="13"/>
        <v>22.3</v>
      </c>
    </row>
    <row r="27" spans="1:14" ht="31.2">
      <c r="A27" s="39" t="s">
        <v>0</v>
      </c>
      <c r="B27" s="39" t="s">
        <v>92</v>
      </c>
      <c r="C27" s="39" t="s">
        <v>2</v>
      </c>
      <c r="D27" s="39" t="s">
        <v>7</v>
      </c>
      <c r="E27" s="12" t="s">
        <v>73</v>
      </c>
      <c r="F27" s="49">
        <v>608.4</v>
      </c>
      <c r="G27" s="18"/>
      <c r="H27" s="49">
        <f t="shared" si="10"/>
        <v>608.4</v>
      </c>
      <c r="I27" s="18"/>
      <c r="J27" s="24">
        <f t="shared" si="11"/>
        <v>608.4</v>
      </c>
      <c r="K27" s="24"/>
      <c r="L27" s="24">
        <f t="shared" si="12"/>
        <v>608.4</v>
      </c>
      <c r="M27" s="24">
        <v>-304</v>
      </c>
      <c r="N27" s="66">
        <f t="shared" si="13"/>
        <v>304.39999999999998</v>
      </c>
    </row>
    <row r="28" spans="1:14" ht="15.6">
      <c r="A28" s="38" t="s">
        <v>0</v>
      </c>
      <c r="B28" s="38" t="s">
        <v>18</v>
      </c>
      <c r="C28" s="38" t="s">
        <v>2</v>
      </c>
      <c r="D28" s="38" t="s">
        <v>0</v>
      </c>
      <c r="E28" s="11" t="s">
        <v>19</v>
      </c>
      <c r="F28" s="47">
        <f t="shared" ref="F28:N28" si="14">F29</f>
        <v>846.9</v>
      </c>
      <c r="G28" s="6">
        <f t="shared" si="14"/>
        <v>0</v>
      </c>
      <c r="H28" s="47">
        <f t="shared" si="14"/>
        <v>846.9</v>
      </c>
      <c r="I28" s="6">
        <f t="shared" si="14"/>
        <v>0</v>
      </c>
      <c r="J28" s="23">
        <f t="shared" si="14"/>
        <v>846.9</v>
      </c>
      <c r="K28" s="23">
        <f t="shared" si="14"/>
        <v>0</v>
      </c>
      <c r="L28" s="23">
        <f t="shared" si="14"/>
        <v>846.9</v>
      </c>
      <c r="M28" s="23">
        <f t="shared" si="14"/>
        <v>0</v>
      </c>
      <c r="N28" s="65">
        <f t="shared" si="14"/>
        <v>846.9</v>
      </c>
    </row>
    <row r="29" spans="1:14" ht="15.6">
      <c r="A29" s="39" t="s">
        <v>0</v>
      </c>
      <c r="B29" s="39" t="s">
        <v>93</v>
      </c>
      <c r="C29" s="39" t="s">
        <v>2</v>
      </c>
      <c r="D29" s="39" t="s">
        <v>7</v>
      </c>
      <c r="E29" s="12" t="s">
        <v>138</v>
      </c>
      <c r="F29" s="49">
        <v>846.9</v>
      </c>
      <c r="G29" s="18"/>
      <c r="H29" s="49">
        <f>F29+G29</f>
        <v>846.9</v>
      </c>
      <c r="I29" s="18"/>
      <c r="J29" s="24">
        <f>H29+I29</f>
        <v>846.9</v>
      </c>
      <c r="K29" s="24"/>
      <c r="L29" s="24">
        <f>J29+K29</f>
        <v>846.9</v>
      </c>
      <c r="M29" s="24"/>
      <c r="N29" s="66">
        <f>L29+M29</f>
        <v>846.9</v>
      </c>
    </row>
    <row r="30" spans="1:14" ht="15.6">
      <c r="A30" s="38" t="s">
        <v>0</v>
      </c>
      <c r="B30" s="38" t="s">
        <v>20</v>
      </c>
      <c r="C30" s="38" t="s">
        <v>2</v>
      </c>
      <c r="D30" s="38" t="s">
        <v>0</v>
      </c>
      <c r="E30" s="11" t="s">
        <v>21</v>
      </c>
      <c r="F30" s="47">
        <f t="shared" ref="F30:H30" si="15">F31+F32</f>
        <v>322.5</v>
      </c>
      <c r="G30" s="6">
        <f t="shared" si="15"/>
        <v>0</v>
      </c>
      <c r="H30" s="47">
        <f t="shared" si="15"/>
        <v>322.5</v>
      </c>
      <c r="I30" s="6">
        <f t="shared" ref="I30:J30" si="16">I31+I32</f>
        <v>0</v>
      </c>
      <c r="J30" s="23">
        <f t="shared" si="16"/>
        <v>322.5</v>
      </c>
      <c r="K30" s="23">
        <f t="shared" ref="K30:L30" si="17">K31+K32</f>
        <v>0</v>
      </c>
      <c r="L30" s="23">
        <f t="shared" si="17"/>
        <v>322.5</v>
      </c>
      <c r="M30" s="23">
        <f t="shared" ref="M30:N30" si="18">M31+M32</f>
        <v>0</v>
      </c>
      <c r="N30" s="65">
        <f t="shared" si="18"/>
        <v>322.5</v>
      </c>
    </row>
    <row r="31" spans="1:14" ht="31.2">
      <c r="A31" s="39" t="s">
        <v>0</v>
      </c>
      <c r="B31" s="39" t="s">
        <v>94</v>
      </c>
      <c r="C31" s="39" t="s">
        <v>2</v>
      </c>
      <c r="D31" s="39" t="s">
        <v>7</v>
      </c>
      <c r="E31" s="12" t="s">
        <v>74</v>
      </c>
      <c r="F31" s="49">
        <v>322.5</v>
      </c>
      <c r="G31" s="18"/>
      <c r="H31" s="49">
        <f>F31+G31</f>
        <v>322.5</v>
      </c>
      <c r="I31" s="18"/>
      <c r="J31" s="24">
        <f>H31+I31</f>
        <v>322.5</v>
      </c>
      <c r="K31" s="24"/>
      <c r="L31" s="24">
        <f>J31+K31</f>
        <v>322.5</v>
      </c>
      <c r="M31" s="24"/>
      <c r="N31" s="66">
        <f>L31+M31</f>
        <v>322.5</v>
      </c>
    </row>
    <row r="32" spans="1:14" ht="31.2" hidden="1">
      <c r="A32" s="39" t="s">
        <v>0</v>
      </c>
      <c r="B32" s="39" t="s">
        <v>167</v>
      </c>
      <c r="C32" s="39" t="s">
        <v>2</v>
      </c>
      <c r="D32" s="39" t="s">
        <v>7</v>
      </c>
      <c r="E32" s="12" t="s">
        <v>168</v>
      </c>
      <c r="F32" s="49"/>
      <c r="G32" s="18"/>
      <c r="H32" s="49">
        <f>F32+G32</f>
        <v>0</v>
      </c>
      <c r="I32" s="18"/>
      <c r="J32" s="24">
        <f>H32+I32</f>
        <v>0</v>
      </c>
      <c r="K32" s="24"/>
      <c r="L32" s="24">
        <f>J32+K32</f>
        <v>0</v>
      </c>
      <c r="M32" s="24"/>
      <c r="N32" s="66">
        <f>L32+M32</f>
        <v>0</v>
      </c>
    </row>
    <row r="33" spans="1:14" ht="46.8">
      <c r="A33" s="38" t="s">
        <v>0</v>
      </c>
      <c r="B33" s="38" t="s">
        <v>22</v>
      </c>
      <c r="C33" s="38" t="s">
        <v>2</v>
      </c>
      <c r="D33" s="38" t="s">
        <v>0</v>
      </c>
      <c r="E33" s="11" t="s">
        <v>23</v>
      </c>
      <c r="F33" s="47">
        <f t="shared" ref="F33:H33" si="19">F34+F35</f>
        <v>1610</v>
      </c>
      <c r="G33" s="6">
        <f t="shared" si="19"/>
        <v>0</v>
      </c>
      <c r="H33" s="47">
        <f t="shared" si="19"/>
        <v>1610</v>
      </c>
      <c r="I33" s="6">
        <f t="shared" ref="I33:J33" si="20">I34+I35</f>
        <v>0</v>
      </c>
      <c r="J33" s="23">
        <f t="shared" si="20"/>
        <v>1610</v>
      </c>
      <c r="K33" s="23">
        <f t="shared" ref="K33:L33" si="21">K34+K35</f>
        <v>0</v>
      </c>
      <c r="L33" s="23">
        <f t="shared" si="21"/>
        <v>1610</v>
      </c>
      <c r="M33" s="23">
        <f t="shared" ref="M33:N33" si="22">M34+M35</f>
        <v>0</v>
      </c>
      <c r="N33" s="65">
        <f t="shared" si="22"/>
        <v>1610</v>
      </c>
    </row>
    <row r="34" spans="1:14" ht="80.25" customHeight="1">
      <c r="A34" s="39" t="s">
        <v>0</v>
      </c>
      <c r="B34" s="39" t="s">
        <v>24</v>
      </c>
      <c r="C34" s="39" t="s">
        <v>2</v>
      </c>
      <c r="D34" s="39" t="s">
        <v>25</v>
      </c>
      <c r="E34" s="16" t="s">
        <v>139</v>
      </c>
      <c r="F34" s="49">
        <v>1486</v>
      </c>
      <c r="G34" s="18"/>
      <c r="H34" s="49">
        <f>F34+G34</f>
        <v>1486</v>
      </c>
      <c r="I34" s="18"/>
      <c r="J34" s="24">
        <f>H34+I34</f>
        <v>1486</v>
      </c>
      <c r="K34" s="24"/>
      <c r="L34" s="24">
        <f>J34+K34</f>
        <v>1486</v>
      </c>
      <c r="M34" s="24"/>
      <c r="N34" s="66">
        <f>L34+M34</f>
        <v>1486</v>
      </c>
    </row>
    <row r="35" spans="1:14" ht="80.25" customHeight="1">
      <c r="A35" s="39" t="s">
        <v>0</v>
      </c>
      <c r="B35" s="39" t="s">
        <v>95</v>
      </c>
      <c r="C35" s="39" t="s">
        <v>2</v>
      </c>
      <c r="D35" s="39" t="s">
        <v>25</v>
      </c>
      <c r="E35" s="16" t="s">
        <v>140</v>
      </c>
      <c r="F35" s="49">
        <v>124</v>
      </c>
      <c r="G35" s="18"/>
      <c r="H35" s="49">
        <f>F35+G35</f>
        <v>124</v>
      </c>
      <c r="I35" s="18"/>
      <c r="J35" s="24">
        <f>H35+I35</f>
        <v>124</v>
      </c>
      <c r="K35" s="24"/>
      <c r="L35" s="24">
        <f>J35+K35</f>
        <v>124</v>
      </c>
      <c r="M35" s="24"/>
      <c r="N35" s="66">
        <f>L35+M35</f>
        <v>124</v>
      </c>
    </row>
    <row r="36" spans="1:14" ht="31.2">
      <c r="A36" s="38" t="s">
        <v>0</v>
      </c>
      <c r="B36" s="38" t="s">
        <v>27</v>
      </c>
      <c r="C36" s="38" t="s">
        <v>2</v>
      </c>
      <c r="D36" s="38" t="s">
        <v>0</v>
      </c>
      <c r="E36" s="11" t="s">
        <v>28</v>
      </c>
      <c r="F36" s="47">
        <f t="shared" ref="F36:N36" si="23">F37</f>
        <v>11.7</v>
      </c>
      <c r="G36" s="6">
        <f t="shared" si="23"/>
        <v>0</v>
      </c>
      <c r="H36" s="47">
        <f t="shared" si="23"/>
        <v>11.7</v>
      </c>
      <c r="I36" s="6">
        <f t="shared" si="23"/>
        <v>0</v>
      </c>
      <c r="J36" s="23">
        <f t="shared" si="23"/>
        <v>11.7</v>
      </c>
      <c r="K36" s="23">
        <f t="shared" si="23"/>
        <v>0</v>
      </c>
      <c r="L36" s="23">
        <f t="shared" si="23"/>
        <v>11.7</v>
      </c>
      <c r="M36" s="23">
        <f t="shared" si="23"/>
        <v>0</v>
      </c>
      <c r="N36" s="65">
        <f t="shared" si="23"/>
        <v>11.7</v>
      </c>
    </row>
    <row r="37" spans="1:14" ht="15.6">
      <c r="A37" s="39" t="s">
        <v>0</v>
      </c>
      <c r="B37" s="39" t="s">
        <v>29</v>
      </c>
      <c r="C37" s="39" t="s">
        <v>2</v>
      </c>
      <c r="D37" s="39" t="s">
        <v>25</v>
      </c>
      <c r="E37" s="12" t="s">
        <v>30</v>
      </c>
      <c r="F37" s="49">
        <v>11.7</v>
      </c>
      <c r="G37" s="18"/>
      <c r="H37" s="49">
        <f>F37+G37</f>
        <v>11.7</v>
      </c>
      <c r="I37" s="18"/>
      <c r="J37" s="24">
        <f>H37+I37</f>
        <v>11.7</v>
      </c>
      <c r="K37" s="24"/>
      <c r="L37" s="24">
        <f>J37+K37</f>
        <v>11.7</v>
      </c>
      <c r="M37" s="24"/>
      <c r="N37" s="66">
        <f>L37+M37</f>
        <v>11.7</v>
      </c>
    </row>
    <row r="38" spans="1:14" ht="31.2">
      <c r="A38" s="38" t="s">
        <v>0</v>
      </c>
      <c r="B38" s="38" t="s">
        <v>31</v>
      </c>
      <c r="C38" s="38" t="s">
        <v>2</v>
      </c>
      <c r="D38" s="38" t="s">
        <v>0</v>
      </c>
      <c r="E38" s="11" t="s">
        <v>84</v>
      </c>
      <c r="F38" s="47">
        <f t="shared" ref="F38:H38" si="24">F39+F40</f>
        <v>3179.3</v>
      </c>
      <c r="G38" s="6">
        <f t="shared" si="24"/>
        <v>0</v>
      </c>
      <c r="H38" s="47">
        <f t="shared" si="24"/>
        <v>3179.3</v>
      </c>
      <c r="I38" s="6">
        <f t="shared" ref="I38:J38" si="25">I39+I40</f>
        <v>22.8</v>
      </c>
      <c r="J38" s="23">
        <f t="shared" si="25"/>
        <v>3202.1000000000004</v>
      </c>
      <c r="K38" s="23">
        <f t="shared" ref="K38:L38" si="26">K39+K40</f>
        <v>0</v>
      </c>
      <c r="L38" s="23">
        <f t="shared" si="26"/>
        <v>3202.1000000000004</v>
      </c>
      <c r="M38" s="23">
        <f t="shared" ref="M38:N38" si="27">M39+M40</f>
        <v>0</v>
      </c>
      <c r="N38" s="65">
        <f t="shared" si="27"/>
        <v>3202.1000000000004</v>
      </c>
    </row>
    <row r="39" spans="1:14" ht="15.6">
      <c r="A39" s="39" t="s">
        <v>0</v>
      </c>
      <c r="B39" s="39" t="s">
        <v>32</v>
      </c>
      <c r="C39" s="39" t="s">
        <v>2</v>
      </c>
      <c r="D39" s="39" t="s">
        <v>33</v>
      </c>
      <c r="E39" s="12" t="s">
        <v>96</v>
      </c>
      <c r="F39" s="49">
        <v>2699.3</v>
      </c>
      <c r="G39" s="18"/>
      <c r="H39" s="49">
        <f>F39+G39</f>
        <v>2699.3</v>
      </c>
      <c r="I39" s="18">
        <v>22.8</v>
      </c>
      <c r="J39" s="24">
        <f>H39+I39</f>
        <v>2722.1000000000004</v>
      </c>
      <c r="K39" s="24"/>
      <c r="L39" s="24">
        <f>J39+K39</f>
        <v>2722.1000000000004</v>
      </c>
      <c r="M39" s="24"/>
      <c r="N39" s="66">
        <f>L39+M39</f>
        <v>2722.1000000000004</v>
      </c>
    </row>
    <row r="40" spans="1:14" ht="15.6">
      <c r="A40" s="39" t="s">
        <v>0</v>
      </c>
      <c r="B40" s="39" t="s">
        <v>35</v>
      </c>
      <c r="C40" s="39" t="s">
        <v>2</v>
      </c>
      <c r="D40" s="39" t="s">
        <v>33</v>
      </c>
      <c r="E40" s="12" t="s">
        <v>36</v>
      </c>
      <c r="F40" s="49">
        <v>480</v>
      </c>
      <c r="G40" s="18"/>
      <c r="H40" s="49">
        <f>F40+G40</f>
        <v>480</v>
      </c>
      <c r="I40" s="18"/>
      <c r="J40" s="24">
        <f>H40+I40</f>
        <v>480</v>
      </c>
      <c r="K40" s="24"/>
      <c r="L40" s="24">
        <f>J40+K40</f>
        <v>480</v>
      </c>
      <c r="M40" s="24"/>
      <c r="N40" s="66">
        <f>L40+M40</f>
        <v>480</v>
      </c>
    </row>
    <row r="41" spans="1:14" ht="31.2" hidden="1">
      <c r="A41" s="38" t="s">
        <v>0</v>
      </c>
      <c r="B41" s="38" t="s">
        <v>37</v>
      </c>
      <c r="C41" s="38" t="s">
        <v>2</v>
      </c>
      <c r="D41" s="38" t="s">
        <v>0</v>
      </c>
      <c r="E41" s="11" t="s">
        <v>38</v>
      </c>
      <c r="F41" s="47">
        <f t="shared" ref="F41:H41" si="28">F42+F43</f>
        <v>0</v>
      </c>
      <c r="G41" s="6">
        <f t="shared" si="28"/>
        <v>0</v>
      </c>
      <c r="H41" s="47">
        <f t="shared" si="28"/>
        <v>0</v>
      </c>
      <c r="I41" s="6">
        <f t="shared" ref="I41:J41" si="29">I42+I43</f>
        <v>0</v>
      </c>
      <c r="J41" s="23">
        <f t="shared" si="29"/>
        <v>0</v>
      </c>
      <c r="K41" s="23">
        <f t="shared" ref="K41:L41" si="30">K42+K43</f>
        <v>0</v>
      </c>
      <c r="L41" s="23">
        <f t="shared" si="30"/>
        <v>0</v>
      </c>
      <c r="M41" s="23">
        <f t="shared" ref="M41:N41" si="31">M42+M43</f>
        <v>0</v>
      </c>
      <c r="N41" s="65">
        <f t="shared" si="31"/>
        <v>0</v>
      </c>
    </row>
    <row r="42" spans="1:14" ht="78" hidden="1">
      <c r="A42" s="39" t="s">
        <v>0</v>
      </c>
      <c r="B42" s="39" t="s">
        <v>39</v>
      </c>
      <c r="C42" s="39" t="s">
        <v>2</v>
      </c>
      <c r="D42" s="39" t="s">
        <v>162</v>
      </c>
      <c r="E42" s="12" t="s">
        <v>85</v>
      </c>
      <c r="F42" s="49"/>
      <c r="G42" s="18"/>
      <c r="H42" s="49">
        <f>F42+G42</f>
        <v>0</v>
      </c>
      <c r="I42" s="18"/>
      <c r="J42" s="24">
        <f>H42+I42</f>
        <v>0</v>
      </c>
      <c r="K42" s="24"/>
      <c r="L42" s="24">
        <f>J42+K42</f>
        <v>0</v>
      </c>
      <c r="M42" s="24"/>
      <c r="N42" s="66">
        <f>L42+M42</f>
        <v>0</v>
      </c>
    </row>
    <row r="43" spans="1:14" ht="31.2" hidden="1">
      <c r="A43" s="39" t="s">
        <v>0</v>
      </c>
      <c r="B43" s="39" t="s">
        <v>40</v>
      </c>
      <c r="C43" s="39" t="s">
        <v>2</v>
      </c>
      <c r="D43" s="39" t="s">
        <v>42</v>
      </c>
      <c r="E43" s="12" t="s">
        <v>41</v>
      </c>
      <c r="F43" s="49"/>
      <c r="G43" s="18"/>
      <c r="H43" s="49">
        <f>F43+G43</f>
        <v>0</v>
      </c>
      <c r="I43" s="18"/>
      <c r="J43" s="24">
        <f>H43+I43</f>
        <v>0</v>
      </c>
      <c r="K43" s="24"/>
      <c r="L43" s="24">
        <f>J43+K43</f>
        <v>0</v>
      </c>
      <c r="M43" s="24"/>
      <c r="N43" s="66">
        <f>L43+M43</f>
        <v>0</v>
      </c>
    </row>
    <row r="44" spans="1:14" ht="15.6" hidden="1">
      <c r="A44" s="38" t="s">
        <v>0</v>
      </c>
      <c r="B44" s="38" t="s">
        <v>43</v>
      </c>
      <c r="C44" s="38" t="s">
        <v>2</v>
      </c>
      <c r="D44" s="38" t="s">
        <v>0</v>
      </c>
      <c r="E44" s="11" t="s">
        <v>44</v>
      </c>
      <c r="F44" s="47">
        <f t="shared" ref="F44:H44" si="32">F45+F46+F47+F48+F49</f>
        <v>0</v>
      </c>
      <c r="G44" s="6">
        <f t="shared" si="32"/>
        <v>0</v>
      </c>
      <c r="H44" s="47">
        <f t="shared" si="32"/>
        <v>0</v>
      </c>
      <c r="I44" s="6">
        <f t="shared" ref="I44:J44" si="33">I45+I46+I47+I48+I49</f>
        <v>0</v>
      </c>
      <c r="J44" s="23">
        <f t="shared" si="33"/>
        <v>0</v>
      </c>
      <c r="K44" s="23">
        <f t="shared" ref="K44:L44" si="34">K45+K46+K47+K48+K49</f>
        <v>0</v>
      </c>
      <c r="L44" s="23">
        <f t="shared" si="34"/>
        <v>0</v>
      </c>
      <c r="M44" s="23">
        <f t="shared" ref="M44:N44" si="35">M45+M46+M47+M48+M49</f>
        <v>0</v>
      </c>
      <c r="N44" s="65">
        <f t="shared" si="35"/>
        <v>0</v>
      </c>
    </row>
    <row r="45" spans="1:14" ht="31.2" hidden="1">
      <c r="A45" s="39" t="s">
        <v>0</v>
      </c>
      <c r="B45" s="39" t="s">
        <v>45</v>
      </c>
      <c r="C45" s="39" t="s">
        <v>2</v>
      </c>
      <c r="D45" s="39" t="s">
        <v>47</v>
      </c>
      <c r="E45" s="12" t="s">
        <v>46</v>
      </c>
      <c r="F45" s="49"/>
      <c r="G45" s="18"/>
      <c r="H45" s="49">
        <f>F45+G45</f>
        <v>0</v>
      </c>
      <c r="I45" s="18"/>
      <c r="J45" s="24">
        <f>H45+I45</f>
        <v>0</v>
      </c>
      <c r="K45" s="24"/>
      <c r="L45" s="24">
        <f>J45+K45</f>
        <v>0</v>
      </c>
      <c r="M45" s="24"/>
      <c r="N45" s="66">
        <f>L45+M45</f>
        <v>0</v>
      </c>
    </row>
    <row r="46" spans="1:14" ht="109.2" hidden="1">
      <c r="A46" s="39" t="s">
        <v>0</v>
      </c>
      <c r="B46" s="39" t="s">
        <v>48</v>
      </c>
      <c r="C46" s="39" t="s">
        <v>2</v>
      </c>
      <c r="D46" s="39" t="s">
        <v>47</v>
      </c>
      <c r="E46" s="16" t="s">
        <v>97</v>
      </c>
      <c r="F46" s="49"/>
      <c r="G46" s="18"/>
      <c r="H46" s="49">
        <f>F46+G46</f>
        <v>0</v>
      </c>
      <c r="I46" s="18"/>
      <c r="J46" s="24">
        <f>H46+I46</f>
        <v>0</v>
      </c>
      <c r="K46" s="24"/>
      <c r="L46" s="24">
        <f>J46+K46</f>
        <v>0</v>
      </c>
      <c r="M46" s="24"/>
      <c r="N46" s="66">
        <f>L46+M46</f>
        <v>0</v>
      </c>
    </row>
    <row r="47" spans="1:14" ht="62.4" hidden="1">
      <c r="A47" s="39" t="s">
        <v>0</v>
      </c>
      <c r="B47" s="39" t="s">
        <v>109</v>
      </c>
      <c r="C47" s="39" t="s">
        <v>2</v>
      </c>
      <c r="D47" s="39" t="s">
        <v>47</v>
      </c>
      <c r="E47" s="40" t="s">
        <v>110</v>
      </c>
      <c r="F47" s="49"/>
      <c r="G47" s="18"/>
      <c r="H47" s="49">
        <f t="shared" ref="H47:H49" si="36">F47+G47</f>
        <v>0</v>
      </c>
      <c r="I47" s="18"/>
      <c r="J47" s="24">
        <f t="shared" ref="J47:J49" si="37">H47+I47</f>
        <v>0</v>
      </c>
      <c r="K47" s="24"/>
      <c r="L47" s="24">
        <f t="shared" ref="L47:L49" si="38">J47+K47</f>
        <v>0</v>
      </c>
      <c r="M47" s="24"/>
      <c r="N47" s="66">
        <f t="shared" ref="N47:N49" si="39">L47+M47</f>
        <v>0</v>
      </c>
    </row>
    <row r="48" spans="1:14" ht="62.4" hidden="1">
      <c r="A48" s="39" t="s">
        <v>0</v>
      </c>
      <c r="B48" s="39" t="s">
        <v>49</v>
      </c>
      <c r="C48" s="39" t="s">
        <v>2</v>
      </c>
      <c r="D48" s="39" t="s">
        <v>47</v>
      </c>
      <c r="E48" s="12" t="s">
        <v>50</v>
      </c>
      <c r="F48" s="49"/>
      <c r="G48" s="18"/>
      <c r="H48" s="49">
        <f t="shared" si="36"/>
        <v>0</v>
      </c>
      <c r="I48" s="18"/>
      <c r="J48" s="24">
        <f t="shared" si="37"/>
        <v>0</v>
      </c>
      <c r="K48" s="24"/>
      <c r="L48" s="24">
        <f t="shared" si="38"/>
        <v>0</v>
      </c>
      <c r="M48" s="24"/>
      <c r="N48" s="66">
        <f t="shared" si="39"/>
        <v>0</v>
      </c>
    </row>
    <row r="49" spans="1:14" ht="31.2" hidden="1">
      <c r="A49" s="39" t="s">
        <v>0</v>
      </c>
      <c r="B49" s="39" t="s">
        <v>51</v>
      </c>
      <c r="C49" s="39" t="s">
        <v>2</v>
      </c>
      <c r="D49" s="39" t="s">
        <v>47</v>
      </c>
      <c r="E49" s="12" t="s">
        <v>52</v>
      </c>
      <c r="F49" s="49"/>
      <c r="G49" s="18"/>
      <c r="H49" s="49">
        <f t="shared" si="36"/>
        <v>0</v>
      </c>
      <c r="I49" s="18"/>
      <c r="J49" s="24">
        <f t="shared" si="37"/>
        <v>0</v>
      </c>
      <c r="K49" s="24"/>
      <c r="L49" s="24">
        <f t="shared" si="38"/>
        <v>0</v>
      </c>
      <c r="M49" s="24"/>
      <c r="N49" s="66">
        <f t="shared" si="39"/>
        <v>0</v>
      </c>
    </row>
    <row r="50" spans="1:14" ht="15.6">
      <c r="A50" s="41" t="s">
        <v>0</v>
      </c>
      <c r="B50" s="41" t="s">
        <v>53</v>
      </c>
      <c r="C50" s="41" t="s">
        <v>2</v>
      </c>
      <c r="D50" s="41" t="s">
        <v>0</v>
      </c>
      <c r="E50" s="42" t="s">
        <v>54</v>
      </c>
      <c r="F50" s="50" t="e">
        <f t="shared" ref="F50:G50" si="40">F51</f>
        <v>#REF!</v>
      </c>
      <c r="G50" s="8" t="e">
        <f t="shared" si="40"/>
        <v>#REF!</v>
      </c>
      <c r="H50" s="50" t="e">
        <f>H51+H105+H107</f>
        <v>#REF!</v>
      </c>
      <c r="I50" s="8" t="e">
        <f>I51+I105+I107</f>
        <v>#REF!</v>
      </c>
      <c r="J50" s="55" t="e">
        <f>J51+J111</f>
        <v>#REF!</v>
      </c>
      <c r="K50" s="25" t="e">
        <f>K51+K105+K107</f>
        <v>#REF!</v>
      </c>
      <c r="L50" s="55">
        <f>L51+L111</f>
        <v>106258.26331000001</v>
      </c>
      <c r="M50" s="25">
        <f>M51+M105+M107</f>
        <v>1976</v>
      </c>
      <c r="N50" s="67">
        <f>N51+N111</f>
        <v>108234.26331000001</v>
      </c>
    </row>
    <row r="51" spans="1:14" ht="31.2">
      <c r="A51" s="13" t="s">
        <v>0</v>
      </c>
      <c r="B51" s="13" t="s">
        <v>57</v>
      </c>
      <c r="C51" s="13" t="s">
        <v>2</v>
      </c>
      <c r="D51" s="13" t="s">
        <v>0</v>
      </c>
      <c r="E51" s="43" t="s">
        <v>58</v>
      </c>
      <c r="F51" s="51" t="e">
        <f>F52+F59+F72+F93+F111+F105+F107</f>
        <v>#REF!</v>
      </c>
      <c r="G51" s="51" t="e">
        <f>G52+G59+G72+G93+G111+G105+G107</f>
        <v>#REF!</v>
      </c>
      <c r="H51" s="51" t="e">
        <f>H52+H59+H72+H93+H111+H105+H107</f>
        <v>#REF!</v>
      </c>
      <c r="I51" s="51" t="e">
        <f>I52+I59+I72+I93+I111+I105+I107</f>
        <v>#REF!</v>
      </c>
      <c r="J51" s="56" t="e">
        <f>J52+J59+J72+J93+J105+J107</f>
        <v>#REF!</v>
      </c>
      <c r="K51" s="56" t="e">
        <f>K52+K59+K72+K93+K111</f>
        <v>#REF!</v>
      </c>
      <c r="L51" s="56">
        <f>L52+L59+L72+L93+L105+L107</f>
        <v>106261.00200000001</v>
      </c>
      <c r="M51" s="56">
        <f>M52+M59+M72+M93+M111</f>
        <v>1976</v>
      </c>
      <c r="N51" s="68">
        <f>N52+N59+N72+N93+N105+N107</f>
        <v>108237.00200000001</v>
      </c>
    </row>
    <row r="52" spans="1:14" ht="31.2">
      <c r="A52" s="13" t="s">
        <v>0</v>
      </c>
      <c r="B52" s="13" t="s">
        <v>114</v>
      </c>
      <c r="C52" s="13" t="s">
        <v>2</v>
      </c>
      <c r="D52" s="13" t="s">
        <v>174</v>
      </c>
      <c r="E52" s="43" t="s">
        <v>111</v>
      </c>
      <c r="F52" s="51">
        <f t="shared" ref="F52:K53" si="41">F53</f>
        <v>28142</v>
      </c>
      <c r="G52" s="9">
        <f t="shared" si="41"/>
        <v>0</v>
      </c>
      <c r="H52" s="51">
        <f t="shared" si="41"/>
        <v>28142</v>
      </c>
      <c r="I52" s="9">
        <f t="shared" si="41"/>
        <v>0</v>
      </c>
      <c r="J52" s="26">
        <f t="shared" ref="I52:N53" si="42">J53</f>
        <v>28142</v>
      </c>
      <c r="K52" s="26">
        <f t="shared" si="41"/>
        <v>0</v>
      </c>
      <c r="L52" s="26">
        <f>L53+L55+L57</f>
        <v>28142</v>
      </c>
      <c r="M52" s="26">
        <f t="shared" ref="M52:N52" si="43">M53+M55+M57</f>
        <v>1976</v>
      </c>
      <c r="N52" s="69">
        <f t="shared" si="43"/>
        <v>30118</v>
      </c>
    </row>
    <row r="53" spans="1:14" ht="15.6">
      <c r="A53" s="15" t="s">
        <v>0</v>
      </c>
      <c r="B53" s="15" t="s">
        <v>113</v>
      </c>
      <c r="C53" s="15" t="s">
        <v>2</v>
      </c>
      <c r="D53" s="15" t="s">
        <v>174</v>
      </c>
      <c r="E53" s="44" t="s">
        <v>81</v>
      </c>
      <c r="F53" s="49">
        <f>F54</f>
        <v>28142</v>
      </c>
      <c r="G53" s="7">
        <f t="shared" si="41"/>
        <v>0</v>
      </c>
      <c r="H53" s="49">
        <f t="shared" si="41"/>
        <v>28142</v>
      </c>
      <c r="I53" s="7">
        <f t="shared" si="42"/>
        <v>0</v>
      </c>
      <c r="J53" s="27">
        <f t="shared" si="42"/>
        <v>28142</v>
      </c>
      <c r="K53" s="27">
        <f t="shared" si="42"/>
        <v>0</v>
      </c>
      <c r="L53" s="27">
        <f t="shared" si="42"/>
        <v>28142</v>
      </c>
      <c r="M53" s="27">
        <f t="shared" si="42"/>
        <v>0</v>
      </c>
      <c r="N53" s="70">
        <f t="shared" si="42"/>
        <v>28142</v>
      </c>
    </row>
    <row r="54" spans="1:14" ht="31.2">
      <c r="A54" s="15" t="s">
        <v>55</v>
      </c>
      <c r="B54" s="15" t="s">
        <v>115</v>
      </c>
      <c r="C54" s="15" t="s">
        <v>2</v>
      </c>
      <c r="D54" s="15" t="s">
        <v>174</v>
      </c>
      <c r="E54" s="44" t="s">
        <v>82</v>
      </c>
      <c r="F54" s="49">
        <v>28142</v>
      </c>
      <c r="G54" s="18"/>
      <c r="H54" s="49">
        <f>F54+G54</f>
        <v>28142</v>
      </c>
      <c r="I54" s="18"/>
      <c r="J54" s="24">
        <f>H54+I54</f>
        <v>28142</v>
      </c>
      <c r="K54" s="24"/>
      <c r="L54" s="24">
        <f>J54+K54</f>
        <v>28142</v>
      </c>
      <c r="M54" s="24"/>
      <c r="N54" s="66">
        <f>L54+M54</f>
        <v>28142</v>
      </c>
    </row>
    <row r="55" spans="1:14" ht="31.2">
      <c r="A55" s="15" t="s">
        <v>0</v>
      </c>
      <c r="B55" s="15" t="s">
        <v>113</v>
      </c>
      <c r="C55" s="15" t="s">
        <v>2</v>
      </c>
      <c r="D55" s="15" t="s">
        <v>174</v>
      </c>
      <c r="E55" s="61" t="s">
        <v>195</v>
      </c>
      <c r="F55" s="49"/>
      <c r="G55" s="18"/>
      <c r="H55" s="49"/>
      <c r="I55" s="18"/>
      <c r="J55" s="24"/>
      <c r="K55" s="24"/>
      <c r="L55" s="24">
        <f>L56</f>
        <v>0</v>
      </c>
      <c r="M55" s="24">
        <f t="shared" ref="M55:N55" si="44">M56</f>
        <v>1753</v>
      </c>
      <c r="N55" s="66">
        <f t="shared" si="44"/>
        <v>1753</v>
      </c>
    </row>
    <row r="56" spans="1:14" ht="31.2">
      <c r="A56" s="15" t="s">
        <v>55</v>
      </c>
      <c r="B56" s="15" t="s">
        <v>115</v>
      </c>
      <c r="C56" s="15" t="s">
        <v>2</v>
      </c>
      <c r="D56" s="15" t="s">
        <v>174</v>
      </c>
      <c r="E56" s="61" t="s">
        <v>194</v>
      </c>
      <c r="F56" s="49"/>
      <c r="G56" s="18"/>
      <c r="H56" s="49"/>
      <c r="I56" s="18"/>
      <c r="J56" s="24"/>
      <c r="K56" s="24"/>
      <c r="L56" s="24"/>
      <c r="M56" s="24">
        <v>1753</v>
      </c>
      <c r="N56" s="66">
        <f>L56+M56</f>
        <v>1753</v>
      </c>
    </row>
    <row r="57" spans="1:14" ht="81" customHeight="1">
      <c r="A57" s="64" t="s">
        <v>0</v>
      </c>
      <c r="B57" s="62">
        <v>2021585300</v>
      </c>
      <c r="C57" s="64" t="s">
        <v>2</v>
      </c>
      <c r="D57" s="64" t="s">
        <v>174</v>
      </c>
      <c r="E57" s="63" t="s">
        <v>197</v>
      </c>
      <c r="F57" s="49"/>
      <c r="G57" s="18"/>
      <c r="H57" s="49"/>
      <c r="I57" s="18"/>
      <c r="J57" s="24"/>
      <c r="K57" s="24"/>
      <c r="L57" s="24">
        <f>L58</f>
        <v>0</v>
      </c>
      <c r="M57" s="24">
        <f t="shared" ref="M57:N57" si="45">M58</f>
        <v>223</v>
      </c>
      <c r="N57" s="66">
        <f t="shared" si="45"/>
        <v>223</v>
      </c>
    </row>
    <row r="58" spans="1:14" ht="93.6">
      <c r="A58" s="64" t="s">
        <v>55</v>
      </c>
      <c r="B58" s="62">
        <v>2021585305</v>
      </c>
      <c r="C58" s="64" t="s">
        <v>2</v>
      </c>
      <c r="D58" s="64" t="s">
        <v>174</v>
      </c>
      <c r="E58" s="63" t="s">
        <v>196</v>
      </c>
      <c r="F58" s="49"/>
      <c r="G58" s="18"/>
      <c r="H58" s="49"/>
      <c r="I58" s="18"/>
      <c r="J58" s="24"/>
      <c r="K58" s="24"/>
      <c r="L58" s="24"/>
      <c r="M58" s="24">
        <v>223</v>
      </c>
      <c r="N58" s="66">
        <f>L58+M58</f>
        <v>223</v>
      </c>
    </row>
    <row r="59" spans="1:14" ht="31.2">
      <c r="A59" s="13" t="s">
        <v>0</v>
      </c>
      <c r="B59" s="13" t="s">
        <v>141</v>
      </c>
      <c r="C59" s="13" t="s">
        <v>2</v>
      </c>
      <c r="D59" s="13" t="s">
        <v>174</v>
      </c>
      <c r="E59" s="43" t="s">
        <v>112</v>
      </c>
      <c r="F59" s="51" t="e">
        <f>F60+F63+F67+F65+#REF!</f>
        <v>#REF!</v>
      </c>
      <c r="G59" s="51" t="e">
        <f>G60+G63+G67+G65+#REF!</f>
        <v>#REF!</v>
      </c>
      <c r="H59" s="51" t="e">
        <f>H60+H63+H67+H65+#REF!</f>
        <v>#REF!</v>
      </c>
      <c r="I59" s="51" t="e">
        <f>I60+I63+I67+I65+#REF!</f>
        <v>#REF!</v>
      </c>
      <c r="J59" s="56" t="e">
        <f>J60+J63+J67+J65+#REF!</f>
        <v>#REF!</v>
      </c>
      <c r="K59" s="56" t="e">
        <f>K60+K63+K67+K65+#REF!</f>
        <v>#REF!</v>
      </c>
      <c r="L59" s="56">
        <f>L60+L63+L67+L65</f>
        <v>60702.877</v>
      </c>
      <c r="M59" s="56">
        <f>M60+M63+M67+M65</f>
        <v>0</v>
      </c>
      <c r="N59" s="68">
        <f>N60+N63+N67+N65</f>
        <v>60702.877</v>
      </c>
    </row>
    <row r="60" spans="1:14" ht="93.6">
      <c r="A60" s="13" t="s">
        <v>0</v>
      </c>
      <c r="B60" s="13" t="s">
        <v>116</v>
      </c>
      <c r="C60" s="13" t="s">
        <v>2</v>
      </c>
      <c r="D60" s="13" t="s">
        <v>174</v>
      </c>
      <c r="E60" s="14" t="s">
        <v>89</v>
      </c>
      <c r="F60" s="51">
        <f t="shared" ref="F60:K60" si="46">F62</f>
        <v>16179</v>
      </c>
      <c r="G60" s="9">
        <f t="shared" si="46"/>
        <v>0</v>
      </c>
      <c r="H60" s="51">
        <f t="shared" si="46"/>
        <v>16179</v>
      </c>
      <c r="I60" s="9">
        <f t="shared" si="46"/>
        <v>481.72199999999998</v>
      </c>
      <c r="J60" s="26">
        <f t="shared" si="46"/>
        <v>16660.722000000002</v>
      </c>
      <c r="K60" s="26">
        <f t="shared" si="46"/>
        <v>18114.913</v>
      </c>
      <c r="L60" s="26">
        <f>L62+L61</f>
        <v>34775.634999999995</v>
      </c>
      <c r="M60" s="26">
        <f t="shared" ref="M60" si="47">M62</f>
        <v>0</v>
      </c>
      <c r="N60" s="69">
        <f>N62+N61</f>
        <v>34775.634999999995</v>
      </c>
    </row>
    <row r="61" spans="1:14" ht="93.6">
      <c r="A61" s="15" t="s">
        <v>55</v>
      </c>
      <c r="B61" s="15" t="s">
        <v>117</v>
      </c>
      <c r="C61" s="15" t="s">
        <v>2</v>
      </c>
      <c r="D61" s="15" t="s">
        <v>174</v>
      </c>
      <c r="E61" s="16" t="s">
        <v>72</v>
      </c>
      <c r="F61" s="51"/>
      <c r="G61" s="9"/>
      <c r="H61" s="51"/>
      <c r="I61" s="9"/>
      <c r="J61" s="26"/>
      <c r="K61" s="26"/>
      <c r="L61" s="60">
        <v>18139</v>
      </c>
      <c r="M61" s="26"/>
      <c r="N61" s="71">
        <v>18139</v>
      </c>
    </row>
    <row r="62" spans="1:14" ht="78" customHeight="1">
      <c r="A62" s="15" t="s">
        <v>26</v>
      </c>
      <c r="B62" s="15" t="s">
        <v>117</v>
      </c>
      <c r="C62" s="15" t="s">
        <v>2</v>
      </c>
      <c r="D62" s="15" t="s">
        <v>174</v>
      </c>
      <c r="E62" s="16" t="s">
        <v>72</v>
      </c>
      <c r="F62" s="49">
        <v>16179</v>
      </c>
      <c r="G62" s="18"/>
      <c r="H62" s="49">
        <f>F62+G62</f>
        <v>16179</v>
      </c>
      <c r="I62" s="18">
        <v>481.72199999999998</v>
      </c>
      <c r="J62" s="24">
        <f>H62+I62</f>
        <v>16660.722000000002</v>
      </c>
      <c r="K62" s="24">
        <v>18114.913</v>
      </c>
      <c r="L62" s="24">
        <v>16636.634999999998</v>
      </c>
      <c r="M62" s="24"/>
      <c r="N62" s="66">
        <v>16636.634999999998</v>
      </c>
    </row>
    <row r="63" spans="1:14" ht="62.4" hidden="1">
      <c r="A63" s="38" t="s">
        <v>0</v>
      </c>
      <c r="B63" s="13" t="s">
        <v>149</v>
      </c>
      <c r="C63" s="13" t="s">
        <v>2</v>
      </c>
      <c r="D63" s="13" t="s">
        <v>174</v>
      </c>
      <c r="E63" s="14" t="s">
        <v>148</v>
      </c>
      <c r="F63" s="52">
        <f t="shared" ref="F63" si="48">F64</f>
        <v>0</v>
      </c>
      <c r="G63" s="18"/>
      <c r="H63" s="52">
        <f>H64</f>
        <v>0</v>
      </c>
      <c r="I63" s="21">
        <f t="shared" ref="I63:N63" si="49">I64</f>
        <v>0</v>
      </c>
      <c r="J63" s="28">
        <f t="shared" si="49"/>
        <v>0</v>
      </c>
      <c r="K63" s="28">
        <f t="shared" si="49"/>
        <v>0</v>
      </c>
      <c r="L63" s="28">
        <f t="shared" si="49"/>
        <v>0</v>
      </c>
      <c r="M63" s="28">
        <f t="shared" si="49"/>
        <v>0</v>
      </c>
      <c r="N63" s="72">
        <f t="shared" si="49"/>
        <v>0</v>
      </c>
    </row>
    <row r="64" spans="1:14" ht="46.8" hidden="1">
      <c r="A64" s="39" t="s">
        <v>60</v>
      </c>
      <c r="B64" s="15" t="s">
        <v>147</v>
      </c>
      <c r="C64" s="15" t="s">
        <v>2</v>
      </c>
      <c r="D64" s="15" t="s">
        <v>174</v>
      </c>
      <c r="E64" s="16" t="s">
        <v>148</v>
      </c>
      <c r="F64" s="49"/>
      <c r="G64" s="18"/>
      <c r="H64" s="49"/>
      <c r="I64" s="18"/>
      <c r="J64" s="24">
        <f>H64+I64</f>
        <v>0</v>
      </c>
      <c r="K64" s="24"/>
      <c r="L64" s="24">
        <f>J64+K64</f>
        <v>0</v>
      </c>
      <c r="M64" s="24"/>
      <c r="N64" s="66">
        <f>L64+M64</f>
        <v>0</v>
      </c>
    </row>
    <row r="65" spans="1:14" ht="15.6">
      <c r="A65" s="13" t="s">
        <v>0</v>
      </c>
      <c r="B65" s="13" t="s">
        <v>163</v>
      </c>
      <c r="C65" s="13" t="s">
        <v>2</v>
      </c>
      <c r="D65" s="13" t="s">
        <v>174</v>
      </c>
      <c r="E65" s="14" t="s">
        <v>164</v>
      </c>
      <c r="F65" s="52">
        <f t="shared" ref="F65:N65" si="50">F66</f>
        <v>0</v>
      </c>
      <c r="G65" s="52">
        <f t="shared" si="50"/>
        <v>16.3</v>
      </c>
      <c r="H65" s="52">
        <f t="shared" si="50"/>
        <v>16.3</v>
      </c>
      <c r="I65" s="52">
        <f t="shared" si="50"/>
        <v>0</v>
      </c>
      <c r="J65" s="57">
        <f t="shared" si="50"/>
        <v>16.3</v>
      </c>
      <c r="K65" s="57">
        <f t="shared" si="50"/>
        <v>0</v>
      </c>
      <c r="L65" s="57">
        <f t="shared" si="50"/>
        <v>16.3</v>
      </c>
      <c r="M65" s="57">
        <f t="shared" si="50"/>
        <v>0</v>
      </c>
      <c r="N65" s="73">
        <f t="shared" si="50"/>
        <v>16.3</v>
      </c>
    </row>
    <row r="66" spans="1:14" ht="31.2">
      <c r="A66" s="15" t="s">
        <v>60</v>
      </c>
      <c r="B66" s="15" t="s">
        <v>165</v>
      </c>
      <c r="C66" s="15" t="s">
        <v>2</v>
      </c>
      <c r="D66" s="15" t="s">
        <v>174</v>
      </c>
      <c r="E66" s="16" t="s">
        <v>166</v>
      </c>
      <c r="F66" s="49"/>
      <c r="G66" s="18">
        <v>16.3</v>
      </c>
      <c r="H66" s="49">
        <f>F66+G66</f>
        <v>16.3</v>
      </c>
      <c r="I66" s="18"/>
      <c r="J66" s="24">
        <f>H66+I66</f>
        <v>16.3</v>
      </c>
      <c r="K66" s="24"/>
      <c r="L66" s="24">
        <f>J66+K66</f>
        <v>16.3</v>
      </c>
      <c r="M66" s="24"/>
      <c r="N66" s="66">
        <f>L66+M66</f>
        <v>16.3</v>
      </c>
    </row>
    <row r="67" spans="1:14" ht="15.6">
      <c r="A67" s="13" t="s">
        <v>0</v>
      </c>
      <c r="B67" s="13" t="s">
        <v>118</v>
      </c>
      <c r="C67" s="13" t="s">
        <v>2</v>
      </c>
      <c r="D67" s="13" t="s">
        <v>174</v>
      </c>
      <c r="E67" s="11" t="s">
        <v>59</v>
      </c>
      <c r="F67" s="51">
        <f>F68+F69+F70+F71</f>
        <v>24914.741999999998</v>
      </c>
      <c r="G67" s="51">
        <f t="shared" ref="G67:J67" si="51">G68+G69+G70+G71</f>
        <v>1065.9000000000001</v>
      </c>
      <c r="H67" s="51">
        <f t="shared" si="51"/>
        <v>25980.642</v>
      </c>
      <c r="I67" s="51">
        <f t="shared" si="51"/>
        <v>-69.7</v>
      </c>
      <c r="J67" s="56">
        <f t="shared" si="51"/>
        <v>25910.942000000003</v>
      </c>
      <c r="K67" s="56">
        <f t="shared" ref="K67:L67" si="52">K68+K69+K70+K71</f>
        <v>0</v>
      </c>
      <c r="L67" s="56">
        <f t="shared" si="52"/>
        <v>25910.942000000003</v>
      </c>
      <c r="M67" s="56">
        <f t="shared" ref="M67:N67" si="53">M68+M69+M70+M71</f>
        <v>0</v>
      </c>
      <c r="N67" s="68">
        <f t="shared" si="53"/>
        <v>25910.942000000003</v>
      </c>
    </row>
    <row r="68" spans="1:14" ht="15.6">
      <c r="A68" s="15" t="s">
        <v>34</v>
      </c>
      <c r="B68" s="15" t="s">
        <v>119</v>
      </c>
      <c r="C68" s="15" t="s">
        <v>2</v>
      </c>
      <c r="D68" s="15" t="s">
        <v>174</v>
      </c>
      <c r="E68" s="12" t="s">
        <v>61</v>
      </c>
      <c r="F68" s="49">
        <v>130.5</v>
      </c>
      <c r="G68" s="18"/>
      <c r="H68" s="49">
        <f>F68+G68</f>
        <v>130.5</v>
      </c>
      <c r="I68" s="18"/>
      <c r="J68" s="24">
        <f>H68+I68</f>
        <v>130.5</v>
      </c>
      <c r="K68" s="24"/>
      <c r="L68" s="24">
        <f>J68+K68</f>
        <v>130.5</v>
      </c>
      <c r="M68" s="24"/>
      <c r="N68" s="66">
        <f>L68+M68</f>
        <v>130.5</v>
      </c>
    </row>
    <row r="69" spans="1:14" ht="15.6">
      <c r="A69" s="15" t="s">
        <v>60</v>
      </c>
      <c r="B69" s="15" t="s">
        <v>119</v>
      </c>
      <c r="C69" s="15" t="s">
        <v>2</v>
      </c>
      <c r="D69" s="15" t="s">
        <v>174</v>
      </c>
      <c r="E69" s="12" t="s">
        <v>61</v>
      </c>
      <c r="F69" s="49">
        <v>2455.598</v>
      </c>
      <c r="G69" s="18"/>
      <c r="H69" s="49">
        <f t="shared" ref="H69:H71" si="54">F69+G69</f>
        <v>2455.598</v>
      </c>
      <c r="I69" s="18"/>
      <c r="J69" s="24">
        <f t="shared" ref="J69:J71" si="55">H69+I69</f>
        <v>2455.598</v>
      </c>
      <c r="K69" s="24"/>
      <c r="L69" s="24">
        <f t="shared" ref="L69:L71" si="56">J69+K69</f>
        <v>2455.598</v>
      </c>
      <c r="M69" s="24"/>
      <c r="N69" s="66">
        <f t="shared" ref="N69:N71" si="57">L69+M69</f>
        <v>2455.598</v>
      </c>
    </row>
    <row r="70" spans="1:14" ht="15.6">
      <c r="A70" s="15" t="s">
        <v>55</v>
      </c>
      <c r="B70" s="15" t="s">
        <v>119</v>
      </c>
      <c r="C70" s="15" t="s">
        <v>2</v>
      </c>
      <c r="D70" s="15" t="s">
        <v>174</v>
      </c>
      <c r="E70" s="12" t="s">
        <v>61</v>
      </c>
      <c r="F70" s="49">
        <v>22298.644</v>
      </c>
      <c r="G70" s="18">
        <v>1071.4000000000001</v>
      </c>
      <c r="H70" s="49">
        <f t="shared" si="54"/>
        <v>23370.044000000002</v>
      </c>
      <c r="I70" s="18">
        <v>-69.7</v>
      </c>
      <c r="J70" s="24">
        <f t="shared" si="55"/>
        <v>23300.344000000001</v>
      </c>
      <c r="K70" s="24"/>
      <c r="L70" s="24">
        <f t="shared" si="56"/>
        <v>23300.344000000001</v>
      </c>
      <c r="M70" s="24"/>
      <c r="N70" s="66">
        <f t="shared" si="57"/>
        <v>23300.344000000001</v>
      </c>
    </row>
    <row r="71" spans="1:14" ht="15.6">
      <c r="A71" s="15" t="s">
        <v>26</v>
      </c>
      <c r="B71" s="15" t="s">
        <v>119</v>
      </c>
      <c r="C71" s="15" t="s">
        <v>2</v>
      </c>
      <c r="D71" s="15" t="s">
        <v>174</v>
      </c>
      <c r="E71" s="12" t="s">
        <v>61</v>
      </c>
      <c r="F71" s="49">
        <v>30</v>
      </c>
      <c r="G71" s="18">
        <v>-5.5</v>
      </c>
      <c r="H71" s="49">
        <f t="shared" si="54"/>
        <v>24.5</v>
      </c>
      <c r="I71" s="18"/>
      <c r="J71" s="24">
        <f t="shared" si="55"/>
        <v>24.5</v>
      </c>
      <c r="K71" s="24"/>
      <c r="L71" s="24">
        <f t="shared" si="56"/>
        <v>24.5</v>
      </c>
      <c r="M71" s="24"/>
      <c r="N71" s="66">
        <f t="shared" si="57"/>
        <v>24.5</v>
      </c>
    </row>
    <row r="72" spans="1:14" ht="31.2">
      <c r="A72" s="13" t="s">
        <v>0</v>
      </c>
      <c r="B72" s="13" t="s">
        <v>121</v>
      </c>
      <c r="C72" s="13" t="s">
        <v>2</v>
      </c>
      <c r="D72" s="13" t="s">
        <v>0</v>
      </c>
      <c r="E72" s="11" t="s">
        <v>120</v>
      </c>
      <c r="F72" s="51" t="e">
        <f>F73+F78+F80+F82+F84+F86+#REF!+#REF!+F90+#REF!+#REF!</f>
        <v>#REF!</v>
      </c>
      <c r="G72" s="51" t="e">
        <f>G73+G78+G80+G82+G84+G86+#REF!+#REF!+G90+#REF!+#REF!</f>
        <v>#REF!</v>
      </c>
      <c r="H72" s="51" t="e">
        <f>H73+H78+H80+H82+H84+H86+#REF!+#REF!+H90+#REF!+#REF!+H88</f>
        <v>#REF!</v>
      </c>
      <c r="I72" s="51" t="e">
        <f>I73+I78+I80+I82+I84+I86+#REF!+#REF!+I90+#REF!+#REF!+I88</f>
        <v>#REF!</v>
      </c>
      <c r="J72" s="56">
        <f>J73+J78+J80+J82+J84+J86+J90+J88</f>
        <v>17044.000000000004</v>
      </c>
      <c r="K72" s="56">
        <f t="shared" ref="K72:L72" si="58">K73+K78+K80+K82+K84+K86+K90+K88</f>
        <v>-31.675000000000001</v>
      </c>
      <c r="L72" s="56">
        <f t="shared" si="58"/>
        <v>17012.325000000001</v>
      </c>
      <c r="M72" s="56">
        <f t="shared" ref="M72:N72" si="59">M73+M78+M80+M82+M84+M86+M90+M88</f>
        <v>0</v>
      </c>
      <c r="N72" s="68">
        <f t="shared" si="59"/>
        <v>17012.325000000001</v>
      </c>
    </row>
    <row r="73" spans="1:14" ht="36.75" customHeight="1">
      <c r="A73" s="13" t="s">
        <v>0</v>
      </c>
      <c r="B73" s="13" t="s">
        <v>128</v>
      </c>
      <c r="C73" s="13" t="s">
        <v>2</v>
      </c>
      <c r="D73" s="13" t="s">
        <v>174</v>
      </c>
      <c r="E73" s="45" t="s">
        <v>64</v>
      </c>
      <c r="F73" s="51">
        <f t="shared" ref="F73:J73" si="60">F74+F75+F76+F77</f>
        <v>4494.8999999999996</v>
      </c>
      <c r="G73" s="9">
        <f t="shared" si="60"/>
        <v>0</v>
      </c>
      <c r="H73" s="51">
        <f t="shared" si="60"/>
        <v>4494.8999999999996</v>
      </c>
      <c r="I73" s="9">
        <f t="shared" si="60"/>
        <v>0</v>
      </c>
      <c r="J73" s="26">
        <f t="shared" si="60"/>
        <v>4494.8999999999996</v>
      </c>
      <c r="K73" s="26">
        <f t="shared" ref="K73:L73" si="61">K74+K75+K76+K77</f>
        <v>-0.47499999999999998</v>
      </c>
      <c r="L73" s="26">
        <f t="shared" si="61"/>
        <v>4494.4250000000002</v>
      </c>
      <c r="M73" s="26">
        <f t="shared" ref="M73:N73" si="62">M74+M75+M76+M77</f>
        <v>0</v>
      </c>
      <c r="N73" s="69">
        <f t="shared" si="62"/>
        <v>4494.4250000000002</v>
      </c>
    </row>
    <row r="74" spans="1:14" ht="34.5" customHeight="1">
      <c r="A74" s="15" t="s">
        <v>34</v>
      </c>
      <c r="B74" s="15" t="s">
        <v>129</v>
      </c>
      <c r="C74" s="15" t="s">
        <v>2</v>
      </c>
      <c r="D74" s="15" t="s">
        <v>174</v>
      </c>
      <c r="E74" s="12" t="s">
        <v>65</v>
      </c>
      <c r="F74" s="49">
        <v>1277</v>
      </c>
      <c r="G74" s="18"/>
      <c r="H74" s="49">
        <f>F74+G74</f>
        <v>1277</v>
      </c>
      <c r="I74" s="18"/>
      <c r="J74" s="24">
        <f>H74+I74</f>
        <v>1277</v>
      </c>
      <c r="K74" s="24"/>
      <c r="L74" s="24">
        <f>J74+K74</f>
        <v>1277</v>
      </c>
      <c r="M74" s="24"/>
      <c r="N74" s="66">
        <f>L74+M74</f>
        <v>1277</v>
      </c>
    </row>
    <row r="75" spans="1:14" ht="36.75" customHeight="1">
      <c r="A75" s="15" t="s">
        <v>60</v>
      </c>
      <c r="B75" s="15" t="s">
        <v>129</v>
      </c>
      <c r="C75" s="15" t="s">
        <v>2</v>
      </c>
      <c r="D75" s="15" t="s">
        <v>174</v>
      </c>
      <c r="E75" s="12" t="s">
        <v>65</v>
      </c>
      <c r="F75" s="49">
        <v>334</v>
      </c>
      <c r="G75" s="18"/>
      <c r="H75" s="49">
        <f t="shared" ref="H75:H77" si="63">F75+G75</f>
        <v>334</v>
      </c>
      <c r="I75" s="18"/>
      <c r="J75" s="24">
        <f t="shared" ref="J75:J77" si="64">H75+I75</f>
        <v>334</v>
      </c>
      <c r="K75" s="24"/>
      <c r="L75" s="24">
        <f t="shared" ref="L75:L77" si="65">J75+K75</f>
        <v>334</v>
      </c>
      <c r="M75" s="24"/>
      <c r="N75" s="66">
        <f t="shared" ref="N75:N77" si="66">L75+M75</f>
        <v>334</v>
      </c>
    </row>
    <row r="76" spans="1:14" ht="35.25" customHeight="1">
      <c r="A76" s="15" t="s">
        <v>55</v>
      </c>
      <c r="B76" s="15" t="s">
        <v>129</v>
      </c>
      <c r="C76" s="15" t="s">
        <v>2</v>
      </c>
      <c r="D76" s="15" t="s">
        <v>174</v>
      </c>
      <c r="E76" s="12" t="s">
        <v>65</v>
      </c>
      <c r="F76" s="49">
        <v>1119.5999999999999</v>
      </c>
      <c r="G76" s="18"/>
      <c r="H76" s="49">
        <f t="shared" si="63"/>
        <v>1119.5999999999999</v>
      </c>
      <c r="I76" s="18"/>
      <c r="J76" s="24">
        <f t="shared" si="64"/>
        <v>1119.5999999999999</v>
      </c>
      <c r="K76" s="24">
        <v>-0.22</v>
      </c>
      <c r="L76" s="24">
        <f t="shared" si="65"/>
        <v>1119.3799999999999</v>
      </c>
      <c r="M76" s="24"/>
      <c r="N76" s="66">
        <f t="shared" si="66"/>
        <v>1119.3799999999999</v>
      </c>
    </row>
    <row r="77" spans="1:14" ht="32.25" customHeight="1">
      <c r="A77" s="15" t="s">
        <v>26</v>
      </c>
      <c r="B77" s="15" t="s">
        <v>129</v>
      </c>
      <c r="C77" s="15" t="s">
        <v>2</v>
      </c>
      <c r="D77" s="15" t="s">
        <v>174</v>
      </c>
      <c r="E77" s="12" t="s">
        <v>65</v>
      </c>
      <c r="F77" s="49">
        <v>1764.3</v>
      </c>
      <c r="G77" s="18"/>
      <c r="H77" s="49">
        <f t="shared" si="63"/>
        <v>1764.3</v>
      </c>
      <c r="I77" s="18"/>
      <c r="J77" s="24">
        <f t="shared" si="64"/>
        <v>1764.3</v>
      </c>
      <c r="K77" s="24">
        <v>-0.255</v>
      </c>
      <c r="L77" s="24">
        <f t="shared" si="65"/>
        <v>1764.0449999999998</v>
      </c>
      <c r="M77" s="24"/>
      <c r="N77" s="66">
        <f t="shared" si="66"/>
        <v>1764.0449999999998</v>
      </c>
    </row>
    <row r="78" spans="1:14" ht="46.8">
      <c r="A78" s="13" t="s">
        <v>0</v>
      </c>
      <c r="B78" s="13" t="s">
        <v>130</v>
      </c>
      <c r="C78" s="13" t="s">
        <v>2</v>
      </c>
      <c r="D78" s="13" t="s">
        <v>174</v>
      </c>
      <c r="E78" s="45" t="s">
        <v>105</v>
      </c>
      <c r="F78" s="51">
        <f t="shared" ref="F78:N78" si="67">F79</f>
        <v>3263</v>
      </c>
      <c r="G78" s="9">
        <f t="shared" si="67"/>
        <v>0</v>
      </c>
      <c r="H78" s="51">
        <f t="shared" si="67"/>
        <v>3263</v>
      </c>
      <c r="I78" s="9">
        <f t="shared" si="67"/>
        <v>0</v>
      </c>
      <c r="J78" s="26">
        <f t="shared" si="67"/>
        <v>3263</v>
      </c>
      <c r="K78" s="26">
        <f t="shared" si="67"/>
        <v>0</v>
      </c>
      <c r="L78" s="26">
        <f t="shared" si="67"/>
        <v>3263</v>
      </c>
      <c r="M78" s="26">
        <f t="shared" si="67"/>
        <v>0</v>
      </c>
      <c r="N78" s="69">
        <f t="shared" si="67"/>
        <v>3263</v>
      </c>
    </row>
    <row r="79" spans="1:14" ht="46.8">
      <c r="A79" s="15" t="s">
        <v>34</v>
      </c>
      <c r="B79" s="15" t="s">
        <v>131</v>
      </c>
      <c r="C79" s="15" t="s">
        <v>2</v>
      </c>
      <c r="D79" s="15" t="s">
        <v>174</v>
      </c>
      <c r="E79" s="12" t="s">
        <v>106</v>
      </c>
      <c r="F79" s="49">
        <v>3263</v>
      </c>
      <c r="G79" s="18"/>
      <c r="H79" s="49">
        <f>F79+G79</f>
        <v>3263</v>
      </c>
      <c r="I79" s="18"/>
      <c r="J79" s="24">
        <f>H79+I79</f>
        <v>3263</v>
      </c>
      <c r="K79" s="24"/>
      <c r="L79" s="24">
        <f>J79+K79</f>
        <v>3263</v>
      </c>
      <c r="M79" s="24"/>
      <c r="N79" s="66">
        <f>L79+M79</f>
        <v>3263</v>
      </c>
    </row>
    <row r="80" spans="1:14" ht="78">
      <c r="A80" s="13" t="s">
        <v>0</v>
      </c>
      <c r="B80" s="13" t="s">
        <v>132</v>
      </c>
      <c r="C80" s="13" t="s">
        <v>2</v>
      </c>
      <c r="D80" s="13" t="s">
        <v>174</v>
      </c>
      <c r="E80" s="11" t="s">
        <v>107</v>
      </c>
      <c r="F80" s="51">
        <f t="shared" ref="F80:N80" si="68">F81</f>
        <v>442.6</v>
      </c>
      <c r="G80" s="9">
        <f t="shared" si="68"/>
        <v>0</v>
      </c>
      <c r="H80" s="51">
        <f t="shared" si="68"/>
        <v>442.6</v>
      </c>
      <c r="I80" s="9">
        <f t="shared" si="68"/>
        <v>0</v>
      </c>
      <c r="J80" s="26">
        <f t="shared" si="68"/>
        <v>442.6</v>
      </c>
      <c r="K80" s="26">
        <f t="shared" si="68"/>
        <v>0</v>
      </c>
      <c r="L80" s="26">
        <f t="shared" si="68"/>
        <v>442.6</v>
      </c>
      <c r="M80" s="26">
        <f t="shared" si="68"/>
        <v>0</v>
      </c>
      <c r="N80" s="69">
        <f t="shared" si="68"/>
        <v>442.6</v>
      </c>
    </row>
    <row r="81" spans="1:14" ht="78">
      <c r="A81" s="15" t="s">
        <v>34</v>
      </c>
      <c r="B81" s="15" t="s">
        <v>133</v>
      </c>
      <c r="C81" s="15" t="s">
        <v>2</v>
      </c>
      <c r="D81" s="15" t="s">
        <v>174</v>
      </c>
      <c r="E81" s="12" t="s">
        <v>182</v>
      </c>
      <c r="F81" s="49">
        <v>442.6</v>
      </c>
      <c r="G81" s="18"/>
      <c r="H81" s="49">
        <f>F81+G81</f>
        <v>442.6</v>
      </c>
      <c r="I81" s="18"/>
      <c r="J81" s="24">
        <f>H81+I81</f>
        <v>442.6</v>
      </c>
      <c r="K81" s="24"/>
      <c r="L81" s="24">
        <f>J81+K81</f>
        <v>442.6</v>
      </c>
      <c r="M81" s="24"/>
      <c r="N81" s="66">
        <f>L81+M81</f>
        <v>442.6</v>
      </c>
    </row>
    <row r="82" spans="1:14" ht="61.5" customHeight="1">
      <c r="A82" s="13" t="s">
        <v>0</v>
      </c>
      <c r="B82" s="13" t="s">
        <v>134</v>
      </c>
      <c r="C82" s="13" t="s">
        <v>2</v>
      </c>
      <c r="D82" s="13" t="s">
        <v>174</v>
      </c>
      <c r="E82" s="11" t="s">
        <v>103</v>
      </c>
      <c r="F82" s="51">
        <f t="shared" ref="F82:N82" si="69">F83</f>
        <v>627.1</v>
      </c>
      <c r="G82" s="9">
        <f t="shared" si="69"/>
        <v>0</v>
      </c>
      <c r="H82" s="51">
        <f t="shared" si="69"/>
        <v>627.1</v>
      </c>
      <c r="I82" s="9">
        <f t="shared" si="69"/>
        <v>0</v>
      </c>
      <c r="J82" s="26">
        <f t="shared" si="69"/>
        <v>627.1</v>
      </c>
      <c r="K82" s="26">
        <f t="shared" si="69"/>
        <v>0</v>
      </c>
      <c r="L82" s="26">
        <f t="shared" si="69"/>
        <v>627.1</v>
      </c>
      <c r="M82" s="26">
        <f t="shared" si="69"/>
        <v>0</v>
      </c>
      <c r="N82" s="69">
        <f t="shared" si="69"/>
        <v>627.1</v>
      </c>
    </row>
    <row r="83" spans="1:14" ht="62.4">
      <c r="A83" s="15" t="s">
        <v>26</v>
      </c>
      <c r="B83" s="15" t="s">
        <v>135</v>
      </c>
      <c r="C83" s="15" t="s">
        <v>2</v>
      </c>
      <c r="D83" s="15" t="s">
        <v>174</v>
      </c>
      <c r="E83" s="12" t="s">
        <v>104</v>
      </c>
      <c r="F83" s="49">
        <v>627.1</v>
      </c>
      <c r="G83" s="18"/>
      <c r="H83" s="49">
        <f>F83+G83</f>
        <v>627.1</v>
      </c>
      <c r="I83" s="18"/>
      <c r="J83" s="24">
        <f>H83+I83</f>
        <v>627.1</v>
      </c>
      <c r="K83" s="24"/>
      <c r="L83" s="24">
        <f>J83+K83</f>
        <v>627.1</v>
      </c>
      <c r="M83" s="24"/>
      <c r="N83" s="66">
        <f>L83+M83</f>
        <v>627.1</v>
      </c>
    </row>
    <row r="84" spans="1:14" ht="46.8" hidden="1">
      <c r="A84" s="38" t="s">
        <v>0</v>
      </c>
      <c r="B84" s="38" t="s">
        <v>126</v>
      </c>
      <c r="C84" s="38" t="s">
        <v>2</v>
      </c>
      <c r="D84" s="38" t="s">
        <v>174</v>
      </c>
      <c r="E84" s="11" t="s">
        <v>62</v>
      </c>
      <c r="F84" s="47">
        <f t="shared" ref="F84:N84" si="70">F85</f>
        <v>533</v>
      </c>
      <c r="G84" s="6">
        <f t="shared" si="70"/>
        <v>0</v>
      </c>
      <c r="H84" s="47">
        <f t="shared" si="70"/>
        <v>533</v>
      </c>
      <c r="I84" s="6">
        <f t="shared" si="70"/>
        <v>-533</v>
      </c>
      <c r="J84" s="23">
        <f t="shared" si="70"/>
        <v>0</v>
      </c>
      <c r="K84" s="23">
        <f t="shared" si="70"/>
        <v>0</v>
      </c>
      <c r="L84" s="23">
        <f t="shared" si="70"/>
        <v>0</v>
      </c>
      <c r="M84" s="23">
        <f t="shared" si="70"/>
        <v>0</v>
      </c>
      <c r="N84" s="65">
        <f t="shared" si="70"/>
        <v>0</v>
      </c>
    </row>
    <row r="85" spans="1:14" ht="46.8" hidden="1">
      <c r="A85" s="39" t="s">
        <v>55</v>
      </c>
      <c r="B85" s="39" t="s">
        <v>127</v>
      </c>
      <c r="C85" s="39" t="s">
        <v>2</v>
      </c>
      <c r="D85" s="39" t="s">
        <v>174</v>
      </c>
      <c r="E85" s="12" t="s">
        <v>63</v>
      </c>
      <c r="F85" s="49">
        <v>533</v>
      </c>
      <c r="G85" s="18"/>
      <c r="H85" s="49">
        <f>F85+G85</f>
        <v>533</v>
      </c>
      <c r="I85" s="18">
        <v>-533</v>
      </c>
      <c r="J85" s="24">
        <f>H85+I85</f>
        <v>0</v>
      </c>
      <c r="K85" s="24"/>
      <c r="L85" s="24">
        <f>J85+K85</f>
        <v>0</v>
      </c>
      <c r="M85" s="24"/>
      <c r="N85" s="66">
        <f>L85+M85</f>
        <v>0</v>
      </c>
    </row>
    <row r="86" spans="1:14" ht="62.4">
      <c r="A86" s="38" t="s">
        <v>0</v>
      </c>
      <c r="B86" s="38" t="s">
        <v>122</v>
      </c>
      <c r="C86" s="38" t="s">
        <v>2</v>
      </c>
      <c r="D86" s="38" t="s">
        <v>174</v>
      </c>
      <c r="E86" s="11" t="s">
        <v>123</v>
      </c>
      <c r="F86" s="47">
        <f t="shared" ref="F86:N86" si="71">F87</f>
        <v>4.2</v>
      </c>
      <c r="G86" s="6">
        <f t="shared" si="71"/>
        <v>0</v>
      </c>
      <c r="H86" s="47">
        <f t="shared" si="71"/>
        <v>4.2</v>
      </c>
      <c r="I86" s="6">
        <f t="shared" si="71"/>
        <v>0</v>
      </c>
      <c r="J86" s="23">
        <f t="shared" si="71"/>
        <v>4.2</v>
      </c>
      <c r="K86" s="23">
        <f t="shared" si="71"/>
        <v>0</v>
      </c>
      <c r="L86" s="23">
        <f t="shared" si="71"/>
        <v>4.2</v>
      </c>
      <c r="M86" s="23">
        <f t="shared" si="71"/>
        <v>0</v>
      </c>
      <c r="N86" s="65">
        <f t="shared" si="71"/>
        <v>4.2</v>
      </c>
    </row>
    <row r="87" spans="1:14" ht="62.4">
      <c r="A87" s="39" t="s">
        <v>26</v>
      </c>
      <c r="B87" s="39" t="s">
        <v>125</v>
      </c>
      <c r="C87" s="39" t="s">
        <v>2</v>
      </c>
      <c r="D87" s="39" t="s">
        <v>174</v>
      </c>
      <c r="E87" s="12" t="s">
        <v>124</v>
      </c>
      <c r="F87" s="49">
        <v>4.2</v>
      </c>
      <c r="G87" s="18"/>
      <c r="H87" s="49">
        <f>F87+G87</f>
        <v>4.2</v>
      </c>
      <c r="I87" s="18"/>
      <c r="J87" s="24">
        <f>H87+I87</f>
        <v>4.2</v>
      </c>
      <c r="K87" s="24"/>
      <c r="L87" s="24">
        <f>J87+K87</f>
        <v>4.2</v>
      </c>
      <c r="M87" s="24"/>
      <c r="N87" s="66">
        <f>L87+M87</f>
        <v>4.2</v>
      </c>
    </row>
    <row r="88" spans="1:14" ht="31.2">
      <c r="A88" s="38" t="s">
        <v>0</v>
      </c>
      <c r="B88" s="38" t="s">
        <v>186</v>
      </c>
      <c r="C88" s="38" t="s">
        <v>2</v>
      </c>
      <c r="D88" s="38" t="s">
        <v>174</v>
      </c>
      <c r="E88" s="11" t="s">
        <v>188</v>
      </c>
      <c r="F88" s="52"/>
      <c r="G88" s="21"/>
      <c r="H88" s="52">
        <f>H89</f>
        <v>0</v>
      </c>
      <c r="I88" s="52">
        <f t="shared" ref="I88:N88" si="72">I89</f>
        <v>148.69999999999999</v>
      </c>
      <c r="J88" s="57">
        <f t="shared" si="72"/>
        <v>148.69999999999999</v>
      </c>
      <c r="K88" s="57">
        <f t="shared" si="72"/>
        <v>-31.2</v>
      </c>
      <c r="L88" s="57">
        <f t="shared" si="72"/>
        <v>117.49999999999999</v>
      </c>
      <c r="M88" s="57">
        <f t="shared" si="72"/>
        <v>0</v>
      </c>
      <c r="N88" s="73">
        <f t="shared" si="72"/>
        <v>117.49999999999999</v>
      </c>
    </row>
    <row r="89" spans="1:14" ht="31.2">
      <c r="A89" s="39" t="s">
        <v>26</v>
      </c>
      <c r="B89" s="39" t="s">
        <v>187</v>
      </c>
      <c r="C89" s="39" t="s">
        <v>2</v>
      </c>
      <c r="D89" s="39" t="s">
        <v>174</v>
      </c>
      <c r="E89" s="12" t="s">
        <v>189</v>
      </c>
      <c r="F89" s="49"/>
      <c r="G89" s="18"/>
      <c r="H89" s="49"/>
      <c r="I89" s="18">
        <v>148.69999999999999</v>
      </c>
      <c r="J89" s="24">
        <f>H89+I89</f>
        <v>148.69999999999999</v>
      </c>
      <c r="K89" s="24">
        <v>-31.2</v>
      </c>
      <c r="L89" s="24">
        <f>J89+K89</f>
        <v>117.49999999999999</v>
      </c>
      <c r="M89" s="24"/>
      <c r="N89" s="66">
        <f>L89+M89</f>
        <v>117.49999999999999</v>
      </c>
    </row>
    <row r="90" spans="1:14" ht="15.6">
      <c r="A90" s="13" t="s">
        <v>0</v>
      </c>
      <c r="B90" s="13" t="s">
        <v>136</v>
      </c>
      <c r="C90" s="13" t="s">
        <v>2</v>
      </c>
      <c r="D90" s="13" t="s">
        <v>174</v>
      </c>
      <c r="E90" s="11" t="s">
        <v>66</v>
      </c>
      <c r="F90" s="51">
        <f>F91+F92</f>
        <v>7367.9</v>
      </c>
      <c r="G90" s="51">
        <f t="shared" ref="G90:H90" si="73">G91+G92</f>
        <v>672.6</v>
      </c>
      <c r="H90" s="51">
        <f t="shared" si="73"/>
        <v>8040.5</v>
      </c>
      <c r="I90" s="9">
        <f t="shared" ref="I90:M90" si="74">I91</f>
        <v>23</v>
      </c>
      <c r="J90" s="26">
        <f>J91+J92</f>
        <v>8063.5</v>
      </c>
      <c r="K90" s="26">
        <f t="shared" si="74"/>
        <v>0</v>
      </c>
      <c r="L90" s="26">
        <f>L91+L92</f>
        <v>8063.5</v>
      </c>
      <c r="M90" s="26">
        <f t="shared" si="74"/>
        <v>0</v>
      </c>
      <c r="N90" s="69">
        <f>N91+N92</f>
        <v>8063.5</v>
      </c>
    </row>
    <row r="91" spans="1:14" ht="15.6">
      <c r="A91" s="15" t="s">
        <v>34</v>
      </c>
      <c r="B91" s="15" t="s">
        <v>137</v>
      </c>
      <c r="C91" s="15" t="s">
        <v>2</v>
      </c>
      <c r="D91" s="39" t="s">
        <v>174</v>
      </c>
      <c r="E91" s="12" t="s">
        <v>67</v>
      </c>
      <c r="F91" s="49">
        <v>6282.7</v>
      </c>
      <c r="G91" s="18">
        <v>537</v>
      </c>
      <c r="H91" s="49">
        <f>F91+G91</f>
        <v>6819.7</v>
      </c>
      <c r="I91" s="18">
        <v>23</v>
      </c>
      <c r="J91" s="24">
        <f>H91+I91</f>
        <v>6842.7</v>
      </c>
      <c r="K91" s="24"/>
      <c r="L91" s="24">
        <f>J91+K91</f>
        <v>6842.7</v>
      </c>
      <c r="M91" s="24"/>
      <c r="N91" s="66">
        <f>L91+M91</f>
        <v>6842.7</v>
      </c>
    </row>
    <row r="92" spans="1:14" ht="15.6">
      <c r="A92" s="15" t="s">
        <v>26</v>
      </c>
      <c r="B92" s="15" t="s">
        <v>137</v>
      </c>
      <c r="C92" s="15" t="s">
        <v>2</v>
      </c>
      <c r="D92" s="39" t="s">
        <v>174</v>
      </c>
      <c r="E92" s="12" t="s">
        <v>67</v>
      </c>
      <c r="F92" s="49">
        <v>1085.2</v>
      </c>
      <c r="G92" s="18">
        <v>135.6</v>
      </c>
      <c r="H92" s="49">
        <f>F92+G92</f>
        <v>1220.8</v>
      </c>
      <c r="I92" s="18"/>
      <c r="J92" s="24">
        <f>H92+I92</f>
        <v>1220.8</v>
      </c>
      <c r="K92" s="24"/>
      <c r="L92" s="24">
        <f>J92+K92</f>
        <v>1220.8</v>
      </c>
      <c r="M92" s="24"/>
      <c r="N92" s="66">
        <f>L92+M92</f>
        <v>1220.8</v>
      </c>
    </row>
    <row r="93" spans="1:14" ht="15.6">
      <c r="A93" s="13" t="s">
        <v>0</v>
      </c>
      <c r="B93" s="13" t="s">
        <v>142</v>
      </c>
      <c r="C93" s="13" t="s">
        <v>2</v>
      </c>
      <c r="D93" s="13" t="s">
        <v>174</v>
      </c>
      <c r="E93" s="11" t="s">
        <v>68</v>
      </c>
      <c r="F93" s="51">
        <f>F99+F101+F103</f>
        <v>0</v>
      </c>
      <c r="G93" s="9">
        <f t="shared" ref="G93" si="75">G99+G101+G103</f>
        <v>349.6</v>
      </c>
      <c r="H93" s="51">
        <f>H99+H101+H103+H94</f>
        <v>349.6</v>
      </c>
      <c r="I93" s="51">
        <f t="shared" ref="I93:J93" si="76">I99+I101+I103+I94</f>
        <v>18.5</v>
      </c>
      <c r="J93" s="56">
        <f t="shared" si="76"/>
        <v>368.1</v>
      </c>
      <c r="K93" s="56">
        <f t="shared" ref="K93:L93" si="77">K99+K101+K103+K94</f>
        <v>0</v>
      </c>
      <c r="L93" s="56">
        <f t="shared" si="77"/>
        <v>368.1</v>
      </c>
      <c r="M93" s="56">
        <f t="shared" ref="M93:N93" si="78">M99+M101+M103+M94</f>
        <v>0</v>
      </c>
      <c r="N93" s="68">
        <f t="shared" si="78"/>
        <v>368.1</v>
      </c>
    </row>
    <row r="94" spans="1:14" ht="62.4">
      <c r="A94" s="13" t="s">
        <v>0</v>
      </c>
      <c r="B94" s="13" t="s">
        <v>143</v>
      </c>
      <c r="C94" s="13" t="s">
        <v>2</v>
      </c>
      <c r="D94" s="13" t="s">
        <v>56</v>
      </c>
      <c r="E94" s="11" t="s">
        <v>98</v>
      </c>
      <c r="F94" s="51">
        <f>F96+F95</f>
        <v>0</v>
      </c>
      <c r="G94" s="51">
        <f t="shared" ref="G94:J94" si="79">G96+G95</f>
        <v>0</v>
      </c>
      <c r="H94" s="51">
        <f t="shared" si="79"/>
        <v>0</v>
      </c>
      <c r="I94" s="51">
        <f t="shared" si="79"/>
        <v>18.5</v>
      </c>
      <c r="J94" s="56">
        <f t="shared" si="79"/>
        <v>18.5</v>
      </c>
      <c r="K94" s="56">
        <f t="shared" ref="K94:L94" si="80">K96+K95</f>
        <v>0</v>
      </c>
      <c r="L94" s="56">
        <f t="shared" si="80"/>
        <v>18.5</v>
      </c>
      <c r="M94" s="56">
        <f t="shared" ref="M94:N94" si="81">M96+M95</f>
        <v>0</v>
      </c>
      <c r="N94" s="68">
        <f t="shared" si="81"/>
        <v>18.5</v>
      </c>
    </row>
    <row r="95" spans="1:14" ht="68.25" customHeight="1">
      <c r="A95" s="15" t="s">
        <v>55</v>
      </c>
      <c r="B95" s="15" t="s">
        <v>144</v>
      </c>
      <c r="C95" s="15" t="s">
        <v>2</v>
      </c>
      <c r="D95" s="15" t="s">
        <v>56</v>
      </c>
      <c r="E95" s="12" t="s">
        <v>108</v>
      </c>
      <c r="F95" s="51"/>
      <c r="G95" s="18"/>
      <c r="H95" s="49">
        <f>F95+G95</f>
        <v>0</v>
      </c>
      <c r="I95" s="18">
        <v>3</v>
      </c>
      <c r="J95" s="24">
        <f>H95+I95</f>
        <v>3</v>
      </c>
      <c r="K95" s="24"/>
      <c r="L95" s="24">
        <f>J95+K95</f>
        <v>3</v>
      </c>
      <c r="M95" s="24"/>
      <c r="N95" s="66">
        <f>L95+M95</f>
        <v>3</v>
      </c>
    </row>
    <row r="96" spans="1:14" ht="64.5" customHeight="1">
      <c r="A96" s="15" t="s">
        <v>26</v>
      </c>
      <c r="B96" s="15" t="s">
        <v>144</v>
      </c>
      <c r="C96" s="15" t="s">
        <v>2</v>
      </c>
      <c r="D96" s="15" t="s">
        <v>56</v>
      </c>
      <c r="E96" s="12" t="s">
        <v>108</v>
      </c>
      <c r="F96" s="49"/>
      <c r="G96" s="18"/>
      <c r="H96" s="49">
        <f>F96+G96</f>
        <v>0</v>
      </c>
      <c r="I96" s="18">
        <v>15.5</v>
      </c>
      <c r="J96" s="24">
        <f>H96+I96</f>
        <v>15.5</v>
      </c>
      <c r="K96" s="24"/>
      <c r="L96" s="24">
        <f>J96+K96</f>
        <v>15.5</v>
      </c>
      <c r="M96" s="24"/>
      <c r="N96" s="66">
        <f>L96+M96</f>
        <v>15.5</v>
      </c>
    </row>
    <row r="97" spans="1:14" ht="62.4" hidden="1">
      <c r="A97" s="13" t="s">
        <v>0</v>
      </c>
      <c r="B97" s="13" t="s">
        <v>170</v>
      </c>
      <c r="C97" s="13" t="s">
        <v>2</v>
      </c>
      <c r="D97" s="13" t="s">
        <v>56</v>
      </c>
      <c r="E97" s="11" t="s">
        <v>171</v>
      </c>
      <c r="F97" s="51">
        <f t="shared" ref="F97" si="82">F98</f>
        <v>0</v>
      </c>
      <c r="G97" s="18"/>
      <c r="H97" s="49"/>
      <c r="I97" s="18"/>
      <c r="J97" s="24"/>
      <c r="K97" s="24"/>
      <c r="L97" s="24"/>
      <c r="M97" s="24"/>
      <c r="N97" s="66"/>
    </row>
    <row r="98" spans="1:14" ht="62.4" hidden="1">
      <c r="A98" s="15" t="s">
        <v>26</v>
      </c>
      <c r="B98" s="15" t="s">
        <v>169</v>
      </c>
      <c r="C98" s="15" t="s">
        <v>2</v>
      </c>
      <c r="D98" s="15" t="s">
        <v>56</v>
      </c>
      <c r="E98" s="12" t="s">
        <v>171</v>
      </c>
      <c r="F98" s="49"/>
      <c r="G98" s="18"/>
      <c r="H98" s="49"/>
      <c r="I98" s="18"/>
      <c r="J98" s="24"/>
      <c r="K98" s="24"/>
      <c r="L98" s="24"/>
      <c r="M98" s="24"/>
      <c r="N98" s="66"/>
    </row>
    <row r="99" spans="1:14" ht="62.4" hidden="1">
      <c r="A99" s="13" t="s">
        <v>0</v>
      </c>
      <c r="B99" s="13" t="s">
        <v>143</v>
      </c>
      <c r="C99" s="13" t="s">
        <v>2</v>
      </c>
      <c r="D99" s="13" t="s">
        <v>174</v>
      </c>
      <c r="E99" s="11" t="s">
        <v>172</v>
      </c>
      <c r="F99" s="52">
        <f t="shared" ref="F99:N103" si="83">F100</f>
        <v>0</v>
      </c>
      <c r="G99" s="10">
        <f t="shared" si="83"/>
        <v>0</v>
      </c>
      <c r="H99" s="52">
        <f t="shared" si="83"/>
        <v>0</v>
      </c>
      <c r="I99" s="10">
        <f t="shared" si="83"/>
        <v>0</v>
      </c>
      <c r="J99" s="29">
        <f t="shared" si="83"/>
        <v>0</v>
      </c>
      <c r="K99" s="29">
        <f t="shared" si="83"/>
        <v>0</v>
      </c>
      <c r="L99" s="29">
        <f t="shared" si="83"/>
        <v>0</v>
      </c>
      <c r="M99" s="29">
        <f t="shared" si="83"/>
        <v>0</v>
      </c>
      <c r="N99" s="74">
        <f t="shared" si="83"/>
        <v>0</v>
      </c>
    </row>
    <row r="100" spans="1:14" ht="78" hidden="1">
      <c r="A100" s="15" t="s">
        <v>26</v>
      </c>
      <c r="B100" s="15" t="s">
        <v>144</v>
      </c>
      <c r="C100" s="15" t="s">
        <v>2</v>
      </c>
      <c r="D100" s="39" t="s">
        <v>174</v>
      </c>
      <c r="E100" s="12" t="s">
        <v>173</v>
      </c>
      <c r="F100" s="49"/>
      <c r="G100" s="18"/>
      <c r="H100" s="49">
        <f>F100+G100</f>
        <v>0</v>
      </c>
      <c r="I100" s="18"/>
      <c r="J100" s="24">
        <f>H100+I100</f>
        <v>0</v>
      </c>
      <c r="K100" s="24"/>
      <c r="L100" s="24">
        <f>J100+K100</f>
        <v>0</v>
      </c>
      <c r="M100" s="24"/>
      <c r="N100" s="66">
        <f>L100+M100</f>
        <v>0</v>
      </c>
    </row>
    <row r="101" spans="1:14" ht="62.4" hidden="1">
      <c r="A101" s="15" t="s">
        <v>0</v>
      </c>
      <c r="B101" s="39" t="s">
        <v>170</v>
      </c>
      <c r="C101" s="39" t="s">
        <v>2</v>
      </c>
      <c r="D101" s="39" t="s">
        <v>174</v>
      </c>
      <c r="E101" s="11" t="s">
        <v>178</v>
      </c>
      <c r="F101" s="53">
        <f>F102</f>
        <v>0</v>
      </c>
      <c r="G101" s="22">
        <f t="shared" ref="G101:N101" si="84">G102</f>
        <v>0</v>
      </c>
      <c r="H101" s="53">
        <f t="shared" si="84"/>
        <v>0</v>
      </c>
      <c r="I101" s="22">
        <f t="shared" si="84"/>
        <v>0</v>
      </c>
      <c r="J101" s="30">
        <f t="shared" si="84"/>
        <v>0</v>
      </c>
      <c r="K101" s="30">
        <f t="shared" si="84"/>
        <v>0</v>
      </c>
      <c r="L101" s="30">
        <f t="shared" si="84"/>
        <v>0</v>
      </c>
      <c r="M101" s="30">
        <f t="shared" si="84"/>
        <v>0</v>
      </c>
      <c r="N101" s="75">
        <f t="shared" si="84"/>
        <v>0</v>
      </c>
    </row>
    <row r="102" spans="1:14" ht="62.4" hidden="1">
      <c r="A102" s="15" t="s">
        <v>26</v>
      </c>
      <c r="B102" s="39" t="s">
        <v>169</v>
      </c>
      <c r="C102" s="39" t="s">
        <v>2</v>
      </c>
      <c r="D102" s="39" t="s">
        <v>174</v>
      </c>
      <c r="E102" s="12" t="s">
        <v>179</v>
      </c>
      <c r="F102" s="48"/>
      <c r="G102" s="18"/>
      <c r="H102" s="49">
        <f>F102+G102</f>
        <v>0</v>
      </c>
      <c r="I102" s="18"/>
      <c r="J102" s="24">
        <f>H102+I102</f>
        <v>0</v>
      </c>
      <c r="K102" s="24"/>
      <c r="L102" s="24">
        <f>J102+K102</f>
        <v>0</v>
      </c>
      <c r="M102" s="24"/>
      <c r="N102" s="66">
        <f>L102+M102</f>
        <v>0</v>
      </c>
    </row>
    <row r="103" spans="1:14" ht="15.75" customHeight="1">
      <c r="A103" s="13" t="s">
        <v>0</v>
      </c>
      <c r="B103" s="13" t="s">
        <v>151</v>
      </c>
      <c r="C103" s="13" t="s">
        <v>2</v>
      </c>
      <c r="D103" s="13" t="s">
        <v>174</v>
      </c>
      <c r="E103" s="11" t="s">
        <v>177</v>
      </c>
      <c r="F103" s="52">
        <f t="shared" si="83"/>
        <v>0</v>
      </c>
      <c r="G103" s="10">
        <f t="shared" si="83"/>
        <v>349.6</v>
      </c>
      <c r="H103" s="52">
        <f t="shared" si="83"/>
        <v>349.6</v>
      </c>
      <c r="I103" s="10">
        <f t="shared" si="83"/>
        <v>0</v>
      </c>
      <c r="J103" s="29">
        <f t="shared" si="83"/>
        <v>349.6</v>
      </c>
      <c r="K103" s="29">
        <f t="shared" si="83"/>
        <v>0</v>
      </c>
      <c r="L103" s="29">
        <f t="shared" si="83"/>
        <v>349.6</v>
      </c>
      <c r="M103" s="29">
        <f t="shared" si="83"/>
        <v>0</v>
      </c>
      <c r="N103" s="74">
        <f t="shared" si="83"/>
        <v>349.6</v>
      </c>
    </row>
    <row r="104" spans="1:14" ht="31.2">
      <c r="A104" s="15" t="s">
        <v>55</v>
      </c>
      <c r="B104" s="15" t="s">
        <v>150</v>
      </c>
      <c r="C104" s="15" t="s">
        <v>2</v>
      </c>
      <c r="D104" s="15" t="s">
        <v>174</v>
      </c>
      <c r="E104" s="12" t="s">
        <v>176</v>
      </c>
      <c r="F104" s="49"/>
      <c r="G104" s="18">
        <v>349.6</v>
      </c>
      <c r="H104" s="49">
        <f>F104+G104</f>
        <v>349.6</v>
      </c>
      <c r="I104" s="18"/>
      <c r="J104" s="24">
        <f>H104+I104</f>
        <v>349.6</v>
      </c>
      <c r="K104" s="24"/>
      <c r="L104" s="24">
        <f>J104+K104</f>
        <v>349.6</v>
      </c>
      <c r="M104" s="24"/>
      <c r="N104" s="66">
        <f>L104+M104</f>
        <v>349.6</v>
      </c>
    </row>
    <row r="105" spans="1:14" ht="31.2" hidden="1">
      <c r="A105" s="13" t="s">
        <v>0</v>
      </c>
      <c r="B105" s="13" t="s">
        <v>152</v>
      </c>
      <c r="C105" s="13" t="s">
        <v>2</v>
      </c>
      <c r="D105" s="13" t="s">
        <v>153</v>
      </c>
      <c r="E105" s="11" t="s">
        <v>154</v>
      </c>
      <c r="F105" s="52">
        <f t="shared" ref="F105" si="85">F106</f>
        <v>0</v>
      </c>
      <c r="G105" s="18"/>
      <c r="H105" s="52">
        <f>H106</f>
        <v>0</v>
      </c>
      <c r="I105" s="21">
        <f t="shared" ref="I105:N105" si="86">I106</f>
        <v>0</v>
      </c>
      <c r="J105" s="28">
        <f t="shared" si="86"/>
        <v>0</v>
      </c>
      <c r="K105" s="28">
        <f t="shared" si="86"/>
        <v>0</v>
      </c>
      <c r="L105" s="28">
        <f t="shared" si="86"/>
        <v>0</v>
      </c>
      <c r="M105" s="28">
        <f t="shared" si="86"/>
        <v>0</v>
      </c>
      <c r="N105" s="72">
        <f t="shared" si="86"/>
        <v>0</v>
      </c>
    </row>
    <row r="106" spans="1:14" ht="31.2" hidden="1">
      <c r="A106" s="15" t="s">
        <v>60</v>
      </c>
      <c r="B106" s="15" t="s">
        <v>155</v>
      </c>
      <c r="C106" s="15" t="s">
        <v>2</v>
      </c>
      <c r="D106" s="15" t="s">
        <v>153</v>
      </c>
      <c r="E106" s="12" t="s">
        <v>156</v>
      </c>
      <c r="F106" s="49"/>
      <c r="G106" s="18"/>
      <c r="H106" s="49"/>
      <c r="I106" s="18"/>
      <c r="J106" s="24">
        <f>H106+I106</f>
        <v>0</v>
      </c>
      <c r="K106" s="24"/>
      <c r="L106" s="24">
        <f>J106+K106</f>
        <v>0</v>
      </c>
      <c r="M106" s="24"/>
      <c r="N106" s="66">
        <f>L106+M106</f>
        <v>0</v>
      </c>
    </row>
    <row r="107" spans="1:14" ht="15.6">
      <c r="A107" s="38" t="s">
        <v>0</v>
      </c>
      <c r="B107" s="38" t="s">
        <v>157</v>
      </c>
      <c r="C107" s="38" t="s">
        <v>2</v>
      </c>
      <c r="D107" s="38" t="s">
        <v>0</v>
      </c>
      <c r="E107" s="11" t="s">
        <v>161</v>
      </c>
      <c r="F107" s="52">
        <f t="shared" ref="F107:H107" si="87">F108+F109+F110</f>
        <v>0</v>
      </c>
      <c r="G107" s="10">
        <f t="shared" si="87"/>
        <v>0</v>
      </c>
      <c r="H107" s="52">
        <f t="shared" si="87"/>
        <v>0</v>
      </c>
      <c r="I107" s="10">
        <f t="shared" ref="I107:J107" si="88">I108+I109+I110</f>
        <v>0</v>
      </c>
      <c r="J107" s="29">
        <f t="shared" si="88"/>
        <v>0</v>
      </c>
      <c r="K107" s="29">
        <f t="shared" ref="K107:L107" si="89">K108+K109+K110</f>
        <v>35.700000000000003</v>
      </c>
      <c r="L107" s="29">
        <f t="shared" si="89"/>
        <v>35.700000000000003</v>
      </c>
      <c r="M107" s="29">
        <f t="shared" ref="M107:N107" si="90">M108+M109+M110</f>
        <v>0</v>
      </c>
      <c r="N107" s="74">
        <f t="shared" si="90"/>
        <v>35.700000000000003</v>
      </c>
    </row>
    <row r="108" spans="1:14" ht="31.2" hidden="1">
      <c r="A108" s="15" t="s">
        <v>34</v>
      </c>
      <c r="B108" s="15" t="s">
        <v>158</v>
      </c>
      <c r="C108" s="15" t="s">
        <v>2</v>
      </c>
      <c r="D108" s="15" t="s">
        <v>153</v>
      </c>
      <c r="E108" s="12" t="s">
        <v>159</v>
      </c>
      <c r="F108" s="49"/>
      <c r="G108" s="18"/>
      <c r="H108" s="49"/>
      <c r="I108" s="18"/>
      <c r="J108" s="24"/>
      <c r="K108" s="24"/>
      <c r="L108" s="24"/>
      <c r="M108" s="24"/>
      <c r="N108" s="66"/>
    </row>
    <row r="109" spans="1:14" ht="31.2">
      <c r="A109" s="15" t="s">
        <v>60</v>
      </c>
      <c r="B109" s="15" t="s">
        <v>158</v>
      </c>
      <c r="C109" s="15" t="s">
        <v>2</v>
      </c>
      <c r="D109" s="15" t="s">
        <v>174</v>
      </c>
      <c r="E109" s="12" t="s">
        <v>159</v>
      </c>
      <c r="F109" s="49"/>
      <c r="G109" s="18"/>
      <c r="H109" s="49">
        <f>F109+G109</f>
        <v>0</v>
      </c>
      <c r="I109" s="18"/>
      <c r="J109" s="24">
        <f>H109+I109</f>
        <v>0</v>
      </c>
      <c r="K109" s="24">
        <v>35.700000000000003</v>
      </c>
      <c r="L109" s="24">
        <f>J109+K109</f>
        <v>35.700000000000003</v>
      </c>
      <c r="M109" s="24"/>
      <c r="N109" s="66">
        <f>L109+M109</f>
        <v>35.700000000000003</v>
      </c>
    </row>
    <row r="110" spans="1:14" ht="31.2" hidden="1">
      <c r="A110" s="15" t="s">
        <v>26</v>
      </c>
      <c r="B110" s="15" t="s">
        <v>160</v>
      </c>
      <c r="C110" s="15" t="s">
        <v>2</v>
      </c>
      <c r="D110" s="15" t="s">
        <v>153</v>
      </c>
      <c r="E110" s="12" t="s">
        <v>159</v>
      </c>
      <c r="F110" s="49"/>
      <c r="G110" s="18"/>
      <c r="H110" s="49"/>
      <c r="I110" s="18"/>
      <c r="J110" s="24"/>
      <c r="K110" s="24"/>
      <c r="L110" s="24"/>
      <c r="M110" s="24"/>
      <c r="N110" s="66"/>
    </row>
    <row r="111" spans="1:14" ht="31.5" customHeight="1">
      <c r="A111" s="13" t="s">
        <v>0</v>
      </c>
      <c r="B111" s="13" t="s">
        <v>87</v>
      </c>
      <c r="C111" s="13" t="s">
        <v>2</v>
      </c>
      <c r="D111" s="13" t="s">
        <v>174</v>
      </c>
      <c r="E111" s="11" t="s">
        <v>86</v>
      </c>
      <c r="F111" s="51">
        <f>F112+F113</f>
        <v>0</v>
      </c>
      <c r="G111" s="9">
        <f t="shared" ref="G111:H111" si="91">G112+G113</f>
        <v>0</v>
      </c>
      <c r="H111" s="51">
        <f t="shared" si="91"/>
        <v>0</v>
      </c>
      <c r="I111" s="9">
        <f t="shared" ref="I111:J111" si="92">I112+I113</f>
        <v>-2.7386900000000001</v>
      </c>
      <c r="J111" s="26">
        <f t="shared" si="92"/>
        <v>-2.7386900000000001</v>
      </c>
      <c r="K111" s="26">
        <f t="shared" ref="K111:L111" si="93">K112+K113</f>
        <v>0</v>
      </c>
      <c r="L111" s="26">
        <f t="shared" si="93"/>
        <v>-2.7386900000000001</v>
      </c>
      <c r="M111" s="26">
        <f t="shared" ref="M111:N111" si="94">M112+M113</f>
        <v>0</v>
      </c>
      <c r="N111" s="69">
        <f t="shared" si="94"/>
        <v>-2.7386900000000001</v>
      </c>
    </row>
    <row r="112" spans="1:14" ht="62.4">
      <c r="A112" s="15" t="s">
        <v>26</v>
      </c>
      <c r="B112" s="15" t="s">
        <v>146</v>
      </c>
      <c r="C112" s="15" t="s">
        <v>2</v>
      </c>
      <c r="D112" s="15" t="s">
        <v>174</v>
      </c>
      <c r="E112" s="12" t="s">
        <v>145</v>
      </c>
      <c r="F112" s="48"/>
      <c r="G112" s="18"/>
      <c r="H112" s="49">
        <f>F112+G112</f>
        <v>0</v>
      </c>
      <c r="I112" s="18">
        <v>-0.2</v>
      </c>
      <c r="J112" s="24">
        <f>H112+I112</f>
        <v>-0.2</v>
      </c>
      <c r="K112" s="24"/>
      <c r="L112" s="24">
        <f>J112+K112</f>
        <v>-0.2</v>
      </c>
      <c r="M112" s="24"/>
      <c r="N112" s="66">
        <f>L112+M112</f>
        <v>-0.2</v>
      </c>
    </row>
    <row r="113" spans="1:14" ht="31.2">
      <c r="A113" s="15" t="s">
        <v>26</v>
      </c>
      <c r="B113" s="15" t="s">
        <v>180</v>
      </c>
      <c r="C113" s="15" t="s">
        <v>2</v>
      </c>
      <c r="D113" s="15" t="s">
        <v>174</v>
      </c>
      <c r="E113" s="12" t="s">
        <v>86</v>
      </c>
      <c r="F113" s="48"/>
      <c r="G113" s="18"/>
      <c r="H113" s="49">
        <f>F113+G113</f>
        <v>0</v>
      </c>
      <c r="I113" s="18">
        <v>-2.5386899999999999</v>
      </c>
      <c r="J113" s="24">
        <f>H113+I113</f>
        <v>-2.5386899999999999</v>
      </c>
      <c r="K113" s="24"/>
      <c r="L113" s="24">
        <f>J113+K113</f>
        <v>-2.5386899999999999</v>
      </c>
      <c r="M113" s="24"/>
      <c r="N113" s="66">
        <f>L113+M113</f>
        <v>-2.5386899999999999</v>
      </c>
    </row>
    <row r="114" spans="1:14" ht="15.6">
      <c r="A114" s="38" t="s">
        <v>0</v>
      </c>
      <c r="B114" s="38" t="s">
        <v>102</v>
      </c>
      <c r="C114" s="38" t="s">
        <v>2</v>
      </c>
      <c r="D114" s="38" t="s">
        <v>0</v>
      </c>
      <c r="E114" s="11" t="s">
        <v>69</v>
      </c>
      <c r="F114" s="51" t="e">
        <f t="shared" ref="F114:H114" si="95">F18+F50</f>
        <v>#REF!</v>
      </c>
      <c r="G114" s="51" t="e">
        <f t="shared" si="95"/>
        <v>#REF!</v>
      </c>
      <c r="H114" s="51" t="e">
        <f t="shared" si="95"/>
        <v>#REF!</v>
      </c>
      <c r="I114" s="9" t="e">
        <f t="shared" ref="I114:J114" si="96">I18+I50</f>
        <v>#REF!</v>
      </c>
      <c r="J114" s="26" t="e">
        <f t="shared" si="96"/>
        <v>#REF!</v>
      </c>
      <c r="K114" s="26" t="e">
        <f t="shared" ref="K114:L114" si="97">K18+K50</f>
        <v>#REF!</v>
      </c>
      <c r="L114" s="26">
        <f t="shared" si="97"/>
        <v>135907.26331000001</v>
      </c>
      <c r="M114" s="26">
        <f t="shared" ref="M114:N114" si="98">M18+M50</f>
        <v>441</v>
      </c>
      <c r="N114" s="69">
        <f t="shared" si="98"/>
        <v>136348.26331000001</v>
      </c>
    </row>
    <row r="115" spans="1:14" ht="33" customHeight="1">
      <c r="E115" s="58" t="s">
        <v>191</v>
      </c>
    </row>
  </sheetData>
  <mergeCells count="10">
    <mergeCell ref="A13:N13"/>
    <mergeCell ref="A14:N14"/>
    <mergeCell ref="C3:E3"/>
    <mergeCell ref="A16:D16"/>
    <mergeCell ref="E5:N5"/>
    <mergeCell ref="E6:N6"/>
    <mergeCell ref="E7:N7"/>
    <mergeCell ref="E9:N9"/>
    <mergeCell ref="E10:N10"/>
    <mergeCell ref="E11:N11"/>
  </mergeCells>
  <pageMargins left="1.1399999999999999" right="0.55118110236220474" top="0.39370078740157483" bottom="0.35433070866141736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2020 год</vt:lpstr>
      <vt:lpstr>Лист2</vt:lpstr>
      <vt:lpstr>Лист3</vt:lpstr>
      <vt:lpstr>'Доходы 2020 год'!Заголовки_для_печати</vt:lpstr>
      <vt:lpstr>'Доходы 2020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Администрация-ПК</cp:lastModifiedBy>
  <cp:lastPrinted>2020-07-08T15:02:38Z</cp:lastPrinted>
  <dcterms:created xsi:type="dcterms:W3CDTF">2014-10-29T11:00:31Z</dcterms:created>
  <dcterms:modified xsi:type="dcterms:W3CDTF">2020-07-08T15:02:40Z</dcterms:modified>
</cp:coreProperties>
</file>