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Декабрь\Решение Думы_37_227_20.12.24\"/>
    </mc:Choice>
  </mc:AlternateContent>
  <xr:revisionPtr revIDLastSave="0" documentId="13_ncr:1_{D359B84E-8FB1-4686-9580-F8B0C6D3F08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 " sheetId="2" r:id="rId1"/>
  </sheets>
  <definedNames>
    <definedName name="_xlnm.Print_Titles" localSheetId="0">'Лист1 '!$13:$13</definedName>
    <definedName name="_xlnm.Print_Area" localSheetId="0">'Лист1 '!$A$1:$Q$61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0" i="2" l="1"/>
  <c r="M44" i="2"/>
  <c r="M40" i="2"/>
  <c r="M37" i="2"/>
  <c r="M34" i="2"/>
  <c r="M31" i="2"/>
  <c r="M27" i="2"/>
  <c r="M24" i="2"/>
  <c r="M21" i="2"/>
  <c r="M18" i="2"/>
  <c r="M53" i="2" l="1"/>
  <c r="K50" i="2"/>
  <c r="K44" i="2"/>
  <c r="K40" i="2"/>
  <c r="K37" i="2"/>
  <c r="K34" i="2"/>
  <c r="K31" i="2"/>
  <c r="K27" i="2"/>
  <c r="K24" i="2"/>
  <c r="K21" i="2"/>
  <c r="K18" i="2"/>
  <c r="K53" i="2" l="1"/>
  <c r="J22" i="2"/>
  <c r="L22" i="2" s="1"/>
  <c r="N22" i="2" s="1"/>
  <c r="J23" i="2"/>
  <c r="L23" i="2" s="1"/>
  <c r="N23" i="2" s="1"/>
  <c r="J25" i="2"/>
  <c r="L25" i="2" s="1"/>
  <c r="N25" i="2" s="1"/>
  <c r="J26" i="2"/>
  <c r="L26" i="2" s="1"/>
  <c r="N26" i="2" s="1"/>
  <c r="J28" i="2"/>
  <c r="L28" i="2" s="1"/>
  <c r="N28" i="2" s="1"/>
  <c r="J29" i="2"/>
  <c r="L29" i="2" s="1"/>
  <c r="N29" i="2" s="1"/>
  <c r="J30" i="2"/>
  <c r="L30" i="2" s="1"/>
  <c r="N30" i="2" s="1"/>
  <c r="J32" i="2"/>
  <c r="L32" i="2" s="1"/>
  <c r="N32" i="2" s="1"/>
  <c r="J33" i="2"/>
  <c r="L33" i="2" s="1"/>
  <c r="N33" i="2" s="1"/>
  <c r="J35" i="2"/>
  <c r="L35" i="2" s="1"/>
  <c r="N35" i="2" s="1"/>
  <c r="J36" i="2"/>
  <c r="L36" i="2" s="1"/>
  <c r="N36" i="2" s="1"/>
  <c r="J38" i="2"/>
  <c r="L38" i="2" s="1"/>
  <c r="N38" i="2" s="1"/>
  <c r="J39" i="2"/>
  <c r="L39" i="2" s="1"/>
  <c r="N39" i="2" s="1"/>
  <c r="J41" i="2"/>
  <c r="L41" i="2" s="1"/>
  <c r="N41" i="2" s="1"/>
  <c r="J42" i="2"/>
  <c r="L42" i="2" s="1"/>
  <c r="N42" i="2" s="1"/>
  <c r="J43" i="2"/>
  <c r="L43" i="2" s="1"/>
  <c r="N43" i="2" s="1"/>
  <c r="J45" i="2"/>
  <c r="L45" i="2" s="1"/>
  <c r="N45" i="2" s="1"/>
  <c r="J46" i="2"/>
  <c r="L46" i="2" s="1"/>
  <c r="N46" i="2" s="1"/>
  <c r="J47" i="2"/>
  <c r="L47" i="2" s="1"/>
  <c r="N47" i="2" s="1"/>
  <c r="J48" i="2"/>
  <c r="L48" i="2" s="1"/>
  <c r="N48" i="2" s="1"/>
  <c r="J49" i="2"/>
  <c r="L49" i="2" s="1"/>
  <c r="N49" i="2" s="1"/>
  <c r="J51" i="2"/>
  <c r="L51" i="2" s="1"/>
  <c r="N51" i="2" s="1"/>
  <c r="J52" i="2"/>
  <c r="L52" i="2" s="1"/>
  <c r="N52" i="2" s="1"/>
  <c r="J20" i="2"/>
  <c r="L20" i="2" s="1"/>
  <c r="N20" i="2" s="1"/>
  <c r="J19" i="2"/>
  <c r="L19" i="2" s="1"/>
  <c r="N19" i="2" s="1"/>
  <c r="J15" i="2"/>
  <c r="L15" i="2" s="1"/>
  <c r="N15" i="2" s="1"/>
  <c r="J14" i="2"/>
  <c r="L14" i="2" s="1"/>
  <c r="N14" i="2" s="1"/>
  <c r="I50" i="2" l="1"/>
  <c r="I44" i="2"/>
  <c r="I40" i="2"/>
  <c r="I37" i="2"/>
  <c r="I34" i="2"/>
  <c r="I31" i="2"/>
  <c r="I27" i="2"/>
  <c r="I24" i="2"/>
  <c r="I21" i="2"/>
  <c r="I18" i="2"/>
  <c r="P40" i="2"/>
  <c r="O40" i="2"/>
  <c r="H40" i="2"/>
  <c r="P34" i="2"/>
  <c r="O34" i="2"/>
  <c r="H34" i="2"/>
  <c r="J40" i="2" l="1"/>
  <c r="L40" i="2" s="1"/>
  <c r="N40" i="2" s="1"/>
  <c r="J34" i="2"/>
  <c r="L34" i="2" s="1"/>
  <c r="N34" i="2" s="1"/>
  <c r="I53" i="2"/>
  <c r="H50" i="2"/>
  <c r="J50" i="2" s="1"/>
  <c r="L50" i="2" s="1"/>
  <c r="N50" i="2" s="1"/>
  <c r="O50" i="2"/>
  <c r="P50" i="2"/>
  <c r="P44" i="2"/>
  <c r="O44" i="2"/>
  <c r="H44" i="2"/>
  <c r="J44" i="2" s="1"/>
  <c r="L44" i="2" s="1"/>
  <c r="N44" i="2" s="1"/>
  <c r="P37" i="2"/>
  <c r="O37" i="2"/>
  <c r="H37" i="2"/>
  <c r="J37" i="2" s="1"/>
  <c r="L37" i="2" s="1"/>
  <c r="N37" i="2" s="1"/>
  <c r="P31" i="2"/>
  <c r="O31" i="2"/>
  <c r="H31" i="2"/>
  <c r="J31" i="2" s="1"/>
  <c r="L31" i="2" s="1"/>
  <c r="N31" i="2" s="1"/>
  <c r="P24" i="2"/>
  <c r="O24" i="2"/>
  <c r="H24" i="2"/>
  <c r="J24" i="2" s="1"/>
  <c r="L24" i="2" s="1"/>
  <c r="N24" i="2" s="1"/>
  <c r="P21" i="2"/>
  <c r="O21" i="2"/>
  <c r="H21" i="2"/>
  <c r="J21" i="2" s="1"/>
  <c r="L21" i="2" s="1"/>
  <c r="N21" i="2" s="1"/>
  <c r="P18" i="2"/>
  <c r="O18" i="2"/>
  <c r="H18" i="2"/>
  <c r="J18" i="2" s="1"/>
  <c r="L18" i="2" s="1"/>
  <c r="N18" i="2" s="1"/>
  <c r="P27" i="2"/>
  <c r="O27" i="2"/>
  <c r="H27" i="2"/>
  <c r="J27" i="2" s="1"/>
  <c r="L27" i="2" s="1"/>
  <c r="N27" i="2" s="1"/>
  <c r="P53" i="2" l="1"/>
  <c r="O53" i="2"/>
  <c r="H53" i="2"/>
  <c r="J53" i="2" s="1"/>
  <c r="L53" i="2" s="1"/>
  <c r="N53" i="2" s="1"/>
</calcChain>
</file>

<file path=xl/sharedStrings.xml><?xml version="1.0" encoding="utf-8"?>
<sst xmlns="http://schemas.openxmlformats.org/spreadsheetml/2006/main" count="226" uniqueCount="76">
  <si>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</si>
  <si>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</si>
  <si>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</si>
  <si>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</si>
  <si>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</si>
  <si>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</si>
  <si>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</si>
  <si>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</si>
  <si>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</si>
  <si>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</si>
  <si>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</si>
  <si>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</si>
  <si>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</si>
  <si>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</si>
  <si>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</si>
  <si>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</si>
  <si>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</si>
  <si>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</si>
  <si>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</si>
  <si>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</si>
  <si>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</si>
  <si>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</si>
  <si>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</si>
  <si>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</si>
  <si>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</si>
  <si>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</si>
  <si>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</si>
  <si>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</si>
  <si>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</si>
  <si>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</si>
  <si>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</si>
  <si>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</si>
  <si>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</si>
  <si>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</si>
  <si>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</si>
  <si>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</si>
  <si>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</si>
  <si>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</si>
  <si>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</si>
  <si>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</si>
  <si>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</si>
  <si>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</si>
  <si>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Итого субвенций: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</si>
  <si>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</si>
  <si>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</si>
  <si>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</si>
  <si>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08Q0016010</t>
  </si>
  <si>
    <t>21Q0016010</t>
  </si>
  <si>
    <t>01Q0017140</t>
  </si>
  <si>
    <t>01Q0016130</t>
  </si>
  <si>
    <t>01Q0016080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</si>
  <si>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</si>
  <si>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</si>
  <si>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</si>
  <si>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</si>
  <si>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</si>
  <si>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</si>
  <si>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</si>
  <si>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</si>
  <si>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06Q0000000</t>
  </si>
  <si>
    <t>06Q0016020</t>
  </si>
  <si>
    <t>0100000000</t>
  </si>
  <si>
    <t>01Q0016093</t>
  </si>
  <si>
    <t>01Q0016094</t>
  </si>
  <si>
    <t>01Q00Д0820</t>
  </si>
  <si>
    <t>к решению Тужинской районной Думы</t>
  </si>
  <si>
    <t xml:space="preserve">                       Приложение № 5</t>
  </si>
  <si>
    <t xml:space="preserve">                       от 15.12.2023 № 26/143</t>
  </si>
  <si>
    <t>Приложение № 2</t>
  </si>
  <si>
    <t xml:space="preserve">                       к решению Тужинской районной Думы</t>
  </si>
  <si>
    <t>субвенций, предоставляемых из бюджета муниципального района на 2024 год</t>
  </si>
  <si>
    <t>поправки июль</t>
  </si>
  <si>
    <t>поправки октябрь</t>
  </si>
  <si>
    <t>поправки декабрь</t>
  </si>
  <si>
    <t xml:space="preserve">   </t>
  </si>
  <si>
    <t xml:space="preserve">от 20.12.2024 №37/227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</si>
</sst>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/>
    </xf>
    <xf numFmtId="11" fontId="2" fillId="0" borderId="0" xfId="1" applyNumberFormat="1" applyFont="1" applyAlignment="1"/>
    <xf numFmtId="0" fontId="0" fillId="0" borderId="0" xfId="0" applyAlignment="1"/>
    <xf numFmtId="0" fontId="6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vertical="center"/>
    </xf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11" fontId="2" fillId="0" borderId="0" xfId="1" applyNumberFormat="1" applyFont="1" applyAlignment="1"/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11" fontId="2" fillId="0" borderId="0" xfId="1" applyNumberFormat="1" applyFont="1" applyAlignment="1"/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7" fillId="0" borderId="0" xfId="0" applyFont="1" applyAlignment="1">
      <alignment horizontal="center"/>
    </xf>
    <xf numFmtId="11" fontId="2" fillId="0" borderId="0" xfId="1" applyNumberFormat="1" applyFont="1" applyAlignment="1"/>
    <xf numFmtId="164" fontId="10" fillId="0" borderId="1" xfId="0" applyNumberFormat="1" applyFont="1" applyFill="1" applyBorder="1" applyAlignment="1">
      <alignment horizontal="right" vertical="top"/>
    </xf>
    <xf numFmtId="11" fontId="2" fillId="0" borderId="0" xfId="1" applyNumberFormat="1" applyFont="1" applyAlignment="1"/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"/>
  <sheetViews>
    <sheetView tabSelected="1" view="pageBreakPreview" zoomScale="86" zoomScaleNormal="80" zoomScaleSheetLayoutView="86" workbookViewId="0">
      <selection activeCell="G4" sqref="G4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7109375" style="3" customWidth="1"/>
    <col min="8" max="8" width="0.140625" style="8" hidden="1" customWidth="1"/>
    <col min="9" max="9" width="9" style="8" hidden="1" customWidth="1"/>
    <col min="10" max="10" width="8.7109375" style="8" hidden="1" customWidth="1"/>
    <col min="11" max="12" width="0.140625" style="8" hidden="1" customWidth="1"/>
    <col min="13" max="13" width="6.7109375" style="8" hidden="1" customWidth="1"/>
    <col min="14" max="16" width="11.140625" style="8" customWidth="1"/>
  </cols>
  <sheetData>
    <row r="1" spans="1:16" ht="18.75" x14ac:dyDescent="0.3">
      <c r="F1" s="21"/>
      <c r="G1" s="58" t="s">
        <v>68</v>
      </c>
      <c r="H1" s="59"/>
      <c r="I1" s="59"/>
      <c r="J1" s="59"/>
      <c r="K1" s="59"/>
      <c r="L1" s="59"/>
      <c r="M1" s="59"/>
      <c r="N1" s="59"/>
      <c r="O1" s="59"/>
    </row>
    <row r="2" spans="1:16" ht="18.75" x14ac:dyDescent="0.3">
      <c r="F2" s="21"/>
      <c r="G2" s="22" t="s">
        <v>65</v>
      </c>
      <c r="H2" s="20"/>
      <c r="I2" s="20"/>
      <c r="J2" s="20"/>
      <c r="K2" s="20"/>
      <c r="L2" s="20"/>
      <c r="M2" s="20"/>
      <c r="N2" s="20"/>
      <c r="O2" s="20"/>
    </row>
    <row r="3" spans="1:16" ht="18.75" x14ac:dyDescent="0.25">
      <c r="F3" s="21"/>
      <c r="G3" s="23" t="s">
        <v>75</v>
      </c>
      <c r="H3" s="20"/>
      <c r="I3" s="20"/>
      <c r="J3" s="20"/>
      <c r="K3" s="20"/>
      <c r="L3" s="20"/>
      <c r="M3" s="20"/>
      <c r="N3" s="20"/>
      <c r="O3" s="20"/>
    </row>
    <row r="5" spans="1:16" s="1" customFormat="1" ht="18.75" x14ac:dyDescent="0.3">
      <c r="A5" s="2"/>
      <c r="B5" s="9"/>
      <c r="C5" s="2"/>
      <c r="D5" s="2"/>
      <c r="E5" s="2"/>
      <c r="F5" s="38" t="s">
        <v>66</v>
      </c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s="1" customFormat="1" ht="18.75" x14ac:dyDescent="0.3">
      <c r="A6" s="2"/>
      <c r="B6" s="9"/>
      <c r="C6" s="2"/>
      <c r="D6" s="2"/>
      <c r="E6" s="2"/>
      <c r="F6" s="19" t="s">
        <v>69</v>
      </c>
      <c r="G6" s="19"/>
      <c r="H6" s="19"/>
      <c r="I6" s="27"/>
      <c r="J6" s="27"/>
      <c r="K6" s="31"/>
      <c r="L6" s="31"/>
      <c r="M6" s="36"/>
      <c r="N6" s="36"/>
      <c r="O6" s="19"/>
      <c r="P6" s="19"/>
    </row>
    <row r="7" spans="1:16" s="1" customFormat="1" ht="18.75" x14ac:dyDescent="0.3">
      <c r="A7" s="2"/>
      <c r="B7" s="9"/>
      <c r="C7" s="2"/>
      <c r="D7" s="2"/>
      <c r="E7" s="2"/>
      <c r="F7" s="38" t="s">
        <v>67</v>
      </c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s="1" customFormat="1" ht="18.75" x14ac:dyDescent="0.3">
      <c r="A8" s="2"/>
      <c r="B8" s="9"/>
      <c r="C8" s="2"/>
      <c r="D8" s="2"/>
      <c r="E8" s="9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10" spans="1:16" ht="18.75" x14ac:dyDescent="0.3">
      <c r="B10" s="39" t="s">
        <v>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8.75" x14ac:dyDescent="0.3">
      <c r="B11" s="65" t="s">
        <v>70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5">
      <c r="O12" s="43" t="s">
        <v>6</v>
      </c>
      <c r="P12" s="43"/>
    </row>
    <row r="13" spans="1:16" s="5" customFormat="1" ht="174.75" customHeight="1" x14ac:dyDescent="0.2">
      <c r="A13" s="16" t="s">
        <v>7</v>
      </c>
      <c r="B13" s="16" t="s">
        <v>22</v>
      </c>
      <c r="C13" s="16" t="s">
        <v>23</v>
      </c>
      <c r="D13" s="16" t="s">
        <v>0</v>
      </c>
      <c r="E13" s="16" t="s">
        <v>1</v>
      </c>
      <c r="F13" s="16" t="s">
        <v>2</v>
      </c>
      <c r="G13" s="16" t="s">
        <v>3</v>
      </c>
      <c r="H13" s="17" t="s">
        <v>4</v>
      </c>
      <c r="I13" s="17" t="s">
        <v>71</v>
      </c>
      <c r="J13" s="17" t="s">
        <v>4</v>
      </c>
      <c r="K13" s="17" t="s">
        <v>72</v>
      </c>
      <c r="L13" s="17" t="s">
        <v>4</v>
      </c>
      <c r="M13" s="17" t="s">
        <v>73</v>
      </c>
      <c r="N13" s="17" t="s">
        <v>4</v>
      </c>
      <c r="O13" s="17" t="s">
        <v>43</v>
      </c>
      <c r="P13" s="17" t="s">
        <v>45</v>
      </c>
    </row>
    <row r="14" spans="1:16" ht="22.5" customHeight="1" x14ac:dyDescent="0.25">
      <c r="A14" s="40">
        <v>1</v>
      </c>
      <c r="B14" s="45" t="s">
        <v>8</v>
      </c>
      <c r="C14" s="64" t="s">
        <v>24</v>
      </c>
      <c r="D14" s="64" t="s">
        <v>25</v>
      </c>
      <c r="E14" s="64" t="s">
        <v>26</v>
      </c>
      <c r="F14" s="13" t="s">
        <v>46</v>
      </c>
      <c r="G14" s="13" t="s">
        <v>27</v>
      </c>
      <c r="H14" s="12">
        <v>59</v>
      </c>
      <c r="I14" s="12"/>
      <c r="J14" s="12">
        <f>H14+I14</f>
        <v>59</v>
      </c>
      <c r="K14" s="12"/>
      <c r="L14" s="12">
        <f>J14+K14</f>
        <v>59</v>
      </c>
      <c r="M14" s="12"/>
      <c r="N14" s="12">
        <f>L14+M14</f>
        <v>59</v>
      </c>
      <c r="O14" s="12">
        <v>59.1</v>
      </c>
      <c r="P14" s="12">
        <v>0</v>
      </c>
    </row>
    <row r="15" spans="1:16" ht="18" customHeight="1" x14ac:dyDescent="0.25">
      <c r="A15" s="60"/>
      <c r="B15" s="53"/>
      <c r="C15" s="60"/>
      <c r="D15" s="60"/>
      <c r="E15" s="60"/>
      <c r="F15" s="50" t="s">
        <v>47</v>
      </c>
      <c r="G15" s="64" t="s">
        <v>27</v>
      </c>
      <c r="H15" s="55">
        <v>0</v>
      </c>
      <c r="I15" s="24"/>
      <c r="J15" s="24">
        <f>H15+I15</f>
        <v>0</v>
      </c>
      <c r="K15" s="28"/>
      <c r="L15" s="28">
        <f>J15+K15</f>
        <v>0</v>
      </c>
      <c r="M15" s="32"/>
      <c r="N15" s="32">
        <f>L15+M15</f>
        <v>0</v>
      </c>
      <c r="O15" s="55">
        <v>0</v>
      </c>
      <c r="P15" s="55">
        <v>59.2</v>
      </c>
    </row>
    <row r="16" spans="1:16" ht="3.75" customHeight="1" x14ac:dyDescent="0.25">
      <c r="A16" s="60"/>
      <c r="B16" s="53"/>
      <c r="C16" s="60"/>
      <c r="D16" s="60"/>
      <c r="E16" s="60"/>
      <c r="F16" s="51"/>
      <c r="G16" s="60"/>
      <c r="H16" s="56"/>
      <c r="I16" s="25"/>
      <c r="J16" s="25"/>
      <c r="K16" s="29"/>
      <c r="L16" s="29"/>
      <c r="M16" s="33"/>
      <c r="N16" s="33"/>
      <c r="O16" s="56"/>
      <c r="P16" s="56"/>
    </row>
    <row r="17" spans="1:16" ht="15" hidden="1" x14ac:dyDescent="0.25">
      <c r="A17" s="61"/>
      <c r="B17" s="54"/>
      <c r="C17" s="61"/>
      <c r="D17" s="61"/>
      <c r="E17" s="61"/>
      <c r="F17" s="52"/>
      <c r="G17" s="61"/>
      <c r="H17" s="57"/>
      <c r="I17" s="26"/>
      <c r="J17" s="26"/>
      <c r="K17" s="30"/>
      <c r="L17" s="30"/>
      <c r="M17" s="34"/>
      <c r="N17" s="34"/>
      <c r="O17" s="57"/>
      <c r="P17" s="57"/>
    </row>
    <row r="18" spans="1:16" ht="25.5" customHeight="1" x14ac:dyDescent="0.25">
      <c r="A18" s="40">
        <v>2</v>
      </c>
      <c r="B18" s="47" t="s">
        <v>9</v>
      </c>
      <c r="C18" s="14" t="s">
        <v>28</v>
      </c>
      <c r="D18" s="14" t="s">
        <v>29</v>
      </c>
      <c r="E18" s="14" t="s">
        <v>25</v>
      </c>
      <c r="F18" s="14" t="s">
        <v>48</v>
      </c>
      <c r="G18" s="14" t="s">
        <v>10</v>
      </c>
      <c r="H18" s="11">
        <f>H19+H20</f>
        <v>10241.6</v>
      </c>
      <c r="I18" s="11">
        <f t="shared" ref="I18" si="0">I19+I20</f>
        <v>798</v>
      </c>
      <c r="J18" s="11">
        <f>H18+I18</f>
        <v>11039.6</v>
      </c>
      <c r="K18" s="11">
        <f t="shared" ref="K18:M18" si="1">K19+K20</f>
        <v>15.6</v>
      </c>
      <c r="L18" s="11">
        <f>J18+K18</f>
        <v>11055.2</v>
      </c>
      <c r="M18" s="11">
        <f t="shared" si="1"/>
        <v>0</v>
      </c>
      <c r="N18" s="11">
        <f>L18+M18</f>
        <v>11055.2</v>
      </c>
      <c r="O18" s="11">
        <f t="shared" ref="O18:P18" si="2">O19+O20</f>
        <v>9482.7000000000007</v>
      </c>
      <c r="P18" s="11">
        <f t="shared" si="2"/>
        <v>9482.7000000000007</v>
      </c>
    </row>
    <row r="19" spans="1:16" x14ac:dyDescent="0.25">
      <c r="A19" s="41"/>
      <c r="B19" s="48"/>
      <c r="C19" s="13" t="s">
        <v>28</v>
      </c>
      <c r="D19" s="13" t="s">
        <v>29</v>
      </c>
      <c r="E19" s="13" t="s">
        <v>25</v>
      </c>
      <c r="F19" s="13" t="s">
        <v>48</v>
      </c>
      <c r="G19" s="13" t="s">
        <v>30</v>
      </c>
      <c r="H19" s="18">
        <v>10072.6</v>
      </c>
      <c r="I19" s="18">
        <v>798</v>
      </c>
      <c r="J19" s="18">
        <f>H19+I19</f>
        <v>10870.6</v>
      </c>
      <c r="K19" s="18">
        <v>15.6</v>
      </c>
      <c r="L19" s="18">
        <f>J19+K19</f>
        <v>10886.2</v>
      </c>
      <c r="M19" s="18"/>
      <c r="N19" s="18">
        <f>L19+M19</f>
        <v>10886.2</v>
      </c>
      <c r="O19" s="12">
        <v>9313.7000000000007</v>
      </c>
      <c r="P19" s="12">
        <v>9313.7000000000007</v>
      </c>
    </row>
    <row r="20" spans="1:16" x14ac:dyDescent="0.25">
      <c r="A20" s="42"/>
      <c r="B20" s="49"/>
      <c r="C20" s="13" t="s">
        <v>28</v>
      </c>
      <c r="D20" s="13" t="s">
        <v>29</v>
      </c>
      <c r="E20" s="13" t="s">
        <v>25</v>
      </c>
      <c r="F20" s="13" t="s">
        <v>48</v>
      </c>
      <c r="G20" s="13" t="s">
        <v>27</v>
      </c>
      <c r="H20" s="18">
        <v>169</v>
      </c>
      <c r="I20" s="18"/>
      <c r="J20" s="18">
        <f>H20+I20</f>
        <v>169</v>
      </c>
      <c r="K20" s="18"/>
      <c r="L20" s="18">
        <f>J20+K20</f>
        <v>169</v>
      </c>
      <c r="M20" s="18"/>
      <c r="N20" s="18">
        <f>L20+M20</f>
        <v>169</v>
      </c>
      <c r="O20" s="12">
        <v>169</v>
      </c>
      <c r="P20" s="12">
        <v>169</v>
      </c>
    </row>
    <row r="21" spans="1:16" ht="21" customHeight="1" x14ac:dyDescent="0.25">
      <c r="A21" s="40">
        <v>3</v>
      </c>
      <c r="B21" s="47" t="s">
        <v>12</v>
      </c>
      <c r="C21" s="14" t="s">
        <v>28</v>
      </c>
      <c r="D21" s="14" t="s">
        <v>32</v>
      </c>
      <c r="E21" s="14" t="s">
        <v>33</v>
      </c>
      <c r="F21" s="14" t="s">
        <v>49</v>
      </c>
      <c r="G21" s="14" t="s">
        <v>10</v>
      </c>
      <c r="H21" s="11">
        <f t="shared" ref="H21:P21" si="3">H22+H23</f>
        <v>290</v>
      </c>
      <c r="I21" s="11">
        <f t="shared" si="3"/>
        <v>0</v>
      </c>
      <c r="J21" s="11">
        <f>H21+I21</f>
        <v>290</v>
      </c>
      <c r="K21" s="11">
        <f t="shared" ref="K21:M21" si="4">K22+K23</f>
        <v>0</v>
      </c>
      <c r="L21" s="11">
        <f>J21+K21</f>
        <v>290</v>
      </c>
      <c r="M21" s="11">
        <f t="shared" si="4"/>
        <v>-93.8</v>
      </c>
      <c r="N21" s="37">
        <f>L21+M21</f>
        <v>196.2</v>
      </c>
      <c r="O21" s="11">
        <f t="shared" si="3"/>
        <v>290</v>
      </c>
      <c r="P21" s="11">
        <f t="shared" si="3"/>
        <v>290</v>
      </c>
    </row>
    <row r="22" spans="1:16" x14ac:dyDescent="0.25">
      <c r="A22" s="41"/>
      <c r="B22" s="48"/>
      <c r="C22" s="13" t="s">
        <v>28</v>
      </c>
      <c r="D22" s="13" t="s">
        <v>32</v>
      </c>
      <c r="E22" s="13" t="s">
        <v>33</v>
      </c>
      <c r="F22" s="13" t="s">
        <v>49</v>
      </c>
      <c r="G22" s="13" t="s">
        <v>27</v>
      </c>
      <c r="H22" s="12">
        <v>8.4</v>
      </c>
      <c r="I22" s="12"/>
      <c r="J22" s="11">
        <f t="shared" ref="J22:N53" si="5">H22+I22</f>
        <v>8.4</v>
      </c>
      <c r="K22" s="11"/>
      <c r="L22" s="11">
        <f t="shared" si="5"/>
        <v>8.4</v>
      </c>
      <c r="M22" s="11">
        <v>-5.5</v>
      </c>
      <c r="N22" s="37">
        <f t="shared" si="5"/>
        <v>2.9000000000000004</v>
      </c>
      <c r="O22" s="12">
        <v>8.4</v>
      </c>
      <c r="P22" s="12">
        <v>8.4</v>
      </c>
    </row>
    <row r="23" spans="1:16" x14ac:dyDescent="0.25">
      <c r="A23" s="42"/>
      <c r="B23" s="49"/>
      <c r="C23" s="13" t="s">
        <v>28</v>
      </c>
      <c r="D23" s="13" t="s">
        <v>32</v>
      </c>
      <c r="E23" s="13" t="s">
        <v>33</v>
      </c>
      <c r="F23" s="13" t="s">
        <v>49</v>
      </c>
      <c r="G23" s="13" t="s">
        <v>31</v>
      </c>
      <c r="H23" s="12">
        <v>281.60000000000002</v>
      </c>
      <c r="I23" s="12"/>
      <c r="J23" s="11">
        <f t="shared" si="5"/>
        <v>281.60000000000002</v>
      </c>
      <c r="K23" s="11"/>
      <c r="L23" s="11">
        <f t="shared" si="5"/>
        <v>281.60000000000002</v>
      </c>
      <c r="M23" s="11">
        <v>-88.3</v>
      </c>
      <c r="N23" s="37">
        <f t="shared" si="5"/>
        <v>193.3</v>
      </c>
      <c r="O23" s="12">
        <v>281.60000000000002</v>
      </c>
      <c r="P23" s="12">
        <v>281.60000000000002</v>
      </c>
    </row>
    <row r="24" spans="1:16" ht="19.5" customHeight="1" x14ac:dyDescent="0.25">
      <c r="A24" s="40">
        <v>4</v>
      </c>
      <c r="B24" s="47" t="s">
        <v>44</v>
      </c>
      <c r="C24" s="14" t="s">
        <v>28</v>
      </c>
      <c r="D24" s="14" t="s">
        <v>32</v>
      </c>
      <c r="E24" s="14" t="s">
        <v>33</v>
      </c>
      <c r="F24" s="14" t="s">
        <v>50</v>
      </c>
      <c r="G24" s="14" t="s">
        <v>10</v>
      </c>
      <c r="H24" s="11">
        <f t="shared" ref="H24:I24" si="6">H25+H26</f>
        <v>5935</v>
      </c>
      <c r="I24" s="11">
        <f t="shared" si="6"/>
        <v>-1500</v>
      </c>
      <c r="J24" s="11">
        <f t="shared" si="5"/>
        <v>4435</v>
      </c>
      <c r="K24" s="11">
        <f t="shared" ref="K24:M24" si="7">K25+K26</f>
        <v>-850</v>
      </c>
      <c r="L24" s="11">
        <f t="shared" si="5"/>
        <v>3585</v>
      </c>
      <c r="M24" s="11">
        <f t="shared" si="7"/>
        <v>36</v>
      </c>
      <c r="N24" s="37">
        <f t="shared" si="5"/>
        <v>3621</v>
      </c>
      <c r="O24" s="11">
        <f t="shared" ref="O24" si="8">O25+O26</f>
        <v>4135</v>
      </c>
      <c r="P24" s="11">
        <f t="shared" ref="P24" si="9">P25+P26</f>
        <v>4135</v>
      </c>
    </row>
    <row r="25" spans="1:16" x14ac:dyDescent="0.25">
      <c r="A25" s="41"/>
      <c r="B25" s="48"/>
      <c r="C25" s="13" t="s">
        <v>28</v>
      </c>
      <c r="D25" s="13" t="s">
        <v>32</v>
      </c>
      <c r="E25" s="13" t="s">
        <v>33</v>
      </c>
      <c r="F25" s="13" t="s">
        <v>50</v>
      </c>
      <c r="G25" s="13" t="s">
        <v>27</v>
      </c>
      <c r="H25" s="12">
        <v>89</v>
      </c>
      <c r="I25" s="12">
        <v>-23</v>
      </c>
      <c r="J25" s="11">
        <f t="shared" si="5"/>
        <v>66</v>
      </c>
      <c r="K25" s="11">
        <v>-13</v>
      </c>
      <c r="L25" s="11">
        <f t="shared" si="5"/>
        <v>53</v>
      </c>
      <c r="M25" s="11">
        <v>-53</v>
      </c>
      <c r="N25" s="37">
        <f t="shared" si="5"/>
        <v>0</v>
      </c>
      <c r="O25" s="12">
        <v>62</v>
      </c>
      <c r="P25" s="12">
        <v>62</v>
      </c>
    </row>
    <row r="26" spans="1:16" x14ac:dyDescent="0.25">
      <c r="A26" s="42"/>
      <c r="B26" s="49"/>
      <c r="C26" s="13" t="s">
        <v>28</v>
      </c>
      <c r="D26" s="13" t="s">
        <v>32</v>
      </c>
      <c r="E26" s="13" t="s">
        <v>33</v>
      </c>
      <c r="F26" s="13" t="s">
        <v>50</v>
      </c>
      <c r="G26" s="13" t="s">
        <v>31</v>
      </c>
      <c r="H26" s="12">
        <v>5846</v>
      </c>
      <c r="I26" s="12">
        <v>-1477</v>
      </c>
      <c r="J26" s="11">
        <f t="shared" si="5"/>
        <v>4369</v>
      </c>
      <c r="K26" s="11">
        <v>-837</v>
      </c>
      <c r="L26" s="11">
        <f t="shared" si="5"/>
        <v>3532</v>
      </c>
      <c r="M26" s="11">
        <v>89</v>
      </c>
      <c r="N26" s="37">
        <f t="shared" si="5"/>
        <v>3621</v>
      </c>
      <c r="O26" s="12">
        <v>4073</v>
      </c>
      <c r="P26" s="12">
        <v>4073</v>
      </c>
    </row>
    <row r="27" spans="1:16" x14ac:dyDescent="0.25">
      <c r="A27" s="40">
        <v>5</v>
      </c>
      <c r="B27" s="45" t="s">
        <v>13</v>
      </c>
      <c r="C27" s="14" t="s">
        <v>24</v>
      </c>
      <c r="D27" s="14" t="s">
        <v>32</v>
      </c>
      <c r="E27" s="14" t="s">
        <v>33</v>
      </c>
      <c r="F27" s="14" t="s">
        <v>61</v>
      </c>
      <c r="G27" s="14" t="s">
        <v>10</v>
      </c>
      <c r="H27" s="11">
        <f>SUM(H28:H30)</f>
        <v>627.1</v>
      </c>
      <c r="I27" s="11">
        <f t="shared" ref="I27" si="10">SUM(I28:I30)</f>
        <v>0</v>
      </c>
      <c r="J27" s="11">
        <f t="shared" si="5"/>
        <v>627.1</v>
      </c>
      <c r="K27" s="11">
        <f t="shared" ref="K27:M27" si="11">SUM(K28:K30)</f>
        <v>0</v>
      </c>
      <c r="L27" s="11">
        <f t="shared" si="5"/>
        <v>627.1</v>
      </c>
      <c r="M27" s="11">
        <f t="shared" si="11"/>
        <v>0</v>
      </c>
      <c r="N27" s="37">
        <f t="shared" si="5"/>
        <v>627.1</v>
      </c>
      <c r="O27" s="11">
        <f>SUM(O28:O30)</f>
        <v>2508.5</v>
      </c>
      <c r="P27" s="11">
        <f>SUM(P28:P30)</f>
        <v>1254.2</v>
      </c>
    </row>
    <row r="28" spans="1:16" x14ac:dyDescent="0.25">
      <c r="A28" s="44"/>
      <c r="B28" s="46"/>
      <c r="C28" s="13" t="s">
        <v>24</v>
      </c>
      <c r="D28" s="13" t="s">
        <v>32</v>
      </c>
      <c r="E28" s="13" t="s">
        <v>33</v>
      </c>
      <c r="F28" s="13" t="s">
        <v>62</v>
      </c>
      <c r="G28" s="13" t="s">
        <v>27</v>
      </c>
      <c r="H28" s="12">
        <v>0</v>
      </c>
      <c r="I28" s="12"/>
      <c r="J28" s="11">
        <f t="shared" si="5"/>
        <v>0</v>
      </c>
      <c r="K28" s="11"/>
      <c r="L28" s="11">
        <f t="shared" si="5"/>
        <v>0</v>
      </c>
      <c r="M28" s="11"/>
      <c r="N28" s="37">
        <f t="shared" si="5"/>
        <v>0</v>
      </c>
      <c r="O28" s="12">
        <v>0</v>
      </c>
      <c r="P28" s="12">
        <v>0</v>
      </c>
    </row>
    <row r="29" spans="1:16" x14ac:dyDescent="0.25">
      <c r="A29" s="44"/>
      <c r="B29" s="46"/>
      <c r="C29" s="13" t="s">
        <v>24</v>
      </c>
      <c r="D29" s="13" t="s">
        <v>32</v>
      </c>
      <c r="E29" s="13" t="s">
        <v>33</v>
      </c>
      <c r="F29" s="13" t="s">
        <v>63</v>
      </c>
      <c r="G29" s="13" t="s">
        <v>27</v>
      </c>
      <c r="H29" s="12">
        <v>3.1</v>
      </c>
      <c r="I29" s="12"/>
      <c r="J29" s="11">
        <f t="shared" si="5"/>
        <v>3.1</v>
      </c>
      <c r="K29" s="11"/>
      <c r="L29" s="11">
        <f t="shared" si="5"/>
        <v>3.1</v>
      </c>
      <c r="M29" s="11"/>
      <c r="N29" s="37">
        <f t="shared" si="5"/>
        <v>3.1</v>
      </c>
      <c r="O29" s="12">
        <v>12.5</v>
      </c>
      <c r="P29" s="12">
        <v>6.2</v>
      </c>
    </row>
    <row r="30" spans="1:16" ht="21" customHeight="1" x14ac:dyDescent="0.25">
      <c r="A30" s="44"/>
      <c r="B30" s="46"/>
      <c r="C30" s="13" t="s">
        <v>24</v>
      </c>
      <c r="D30" s="13" t="s">
        <v>32</v>
      </c>
      <c r="E30" s="13" t="s">
        <v>33</v>
      </c>
      <c r="F30" s="13" t="s">
        <v>64</v>
      </c>
      <c r="G30" s="13" t="s">
        <v>34</v>
      </c>
      <c r="H30" s="12">
        <v>624</v>
      </c>
      <c r="I30" s="12"/>
      <c r="J30" s="11">
        <f t="shared" si="5"/>
        <v>624</v>
      </c>
      <c r="K30" s="11"/>
      <c r="L30" s="11">
        <f t="shared" si="5"/>
        <v>624</v>
      </c>
      <c r="M30" s="11"/>
      <c r="N30" s="37">
        <f t="shared" si="5"/>
        <v>624</v>
      </c>
      <c r="O30" s="12">
        <v>2496</v>
      </c>
      <c r="P30" s="12">
        <v>1248</v>
      </c>
    </row>
    <row r="31" spans="1:16" ht="20.25" customHeight="1" x14ac:dyDescent="0.25">
      <c r="A31" s="40">
        <v>7</v>
      </c>
      <c r="B31" s="47" t="s">
        <v>14</v>
      </c>
      <c r="C31" s="14" t="s">
        <v>28</v>
      </c>
      <c r="D31" s="14" t="s">
        <v>25</v>
      </c>
      <c r="E31" s="14" t="s">
        <v>33</v>
      </c>
      <c r="F31" s="14" t="s">
        <v>51</v>
      </c>
      <c r="G31" s="14" t="s">
        <v>10</v>
      </c>
      <c r="H31" s="11">
        <f t="shared" ref="H31:I31" si="12">H32+H33</f>
        <v>580</v>
      </c>
      <c r="I31" s="11">
        <f t="shared" si="12"/>
        <v>0</v>
      </c>
      <c r="J31" s="11">
        <f t="shared" si="5"/>
        <v>580</v>
      </c>
      <c r="K31" s="11">
        <f t="shared" ref="K31:M31" si="13">K32+K33</f>
        <v>0</v>
      </c>
      <c r="L31" s="11">
        <f t="shared" si="5"/>
        <v>580</v>
      </c>
      <c r="M31" s="11">
        <f t="shared" si="13"/>
        <v>-2.7</v>
      </c>
      <c r="N31" s="37">
        <f t="shared" si="5"/>
        <v>577.29999999999995</v>
      </c>
      <c r="O31" s="11">
        <f t="shared" ref="O31" si="14">O32+O33</f>
        <v>580</v>
      </c>
      <c r="P31" s="11">
        <f t="shared" ref="P31" si="15">P32+P33</f>
        <v>0</v>
      </c>
    </row>
    <row r="32" spans="1:16" x14ac:dyDescent="0.25">
      <c r="A32" s="41"/>
      <c r="B32" s="48"/>
      <c r="C32" s="13" t="s">
        <v>28</v>
      </c>
      <c r="D32" s="13" t="s">
        <v>25</v>
      </c>
      <c r="E32" s="13" t="s">
        <v>33</v>
      </c>
      <c r="F32" s="13" t="s">
        <v>51</v>
      </c>
      <c r="G32" s="13" t="s">
        <v>30</v>
      </c>
      <c r="H32" s="18">
        <v>480.2</v>
      </c>
      <c r="I32" s="18"/>
      <c r="J32" s="11">
        <f t="shared" si="5"/>
        <v>480.2</v>
      </c>
      <c r="K32" s="11"/>
      <c r="L32" s="11">
        <f t="shared" si="5"/>
        <v>480.2</v>
      </c>
      <c r="M32" s="11"/>
      <c r="N32" s="37">
        <f t="shared" si="5"/>
        <v>480.2</v>
      </c>
      <c r="O32" s="12">
        <v>552.20000000000005</v>
      </c>
      <c r="P32" s="12">
        <v>0</v>
      </c>
    </row>
    <row r="33" spans="1:16" x14ac:dyDescent="0.25">
      <c r="A33" s="41"/>
      <c r="B33" s="48"/>
      <c r="C33" s="13" t="s">
        <v>28</v>
      </c>
      <c r="D33" s="13" t="s">
        <v>25</v>
      </c>
      <c r="E33" s="13" t="s">
        <v>33</v>
      </c>
      <c r="F33" s="13" t="s">
        <v>51</v>
      </c>
      <c r="G33" s="13" t="s">
        <v>27</v>
      </c>
      <c r="H33" s="18">
        <v>99.8</v>
      </c>
      <c r="I33" s="18"/>
      <c r="J33" s="11">
        <f t="shared" si="5"/>
        <v>99.8</v>
      </c>
      <c r="K33" s="11"/>
      <c r="L33" s="11">
        <f t="shared" si="5"/>
        <v>99.8</v>
      </c>
      <c r="M33" s="11">
        <v>-2.7</v>
      </c>
      <c r="N33" s="37">
        <f t="shared" si="5"/>
        <v>97.1</v>
      </c>
      <c r="O33" s="12">
        <v>27.8</v>
      </c>
      <c r="P33" s="12">
        <v>0</v>
      </c>
    </row>
    <row r="34" spans="1:16" ht="18.75" customHeight="1" x14ac:dyDescent="0.25">
      <c r="A34" s="60"/>
      <c r="B34" s="62"/>
      <c r="C34" s="14" t="s">
        <v>28</v>
      </c>
      <c r="D34" s="14" t="s">
        <v>25</v>
      </c>
      <c r="E34" s="14" t="s">
        <v>33</v>
      </c>
      <c r="F34" s="14" t="s">
        <v>52</v>
      </c>
      <c r="G34" s="14" t="s">
        <v>10</v>
      </c>
      <c r="H34" s="11">
        <f>H35+H35</f>
        <v>0</v>
      </c>
      <c r="I34" s="11">
        <f t="shared" ref="I34:M34" si="16">I35+I35</f>
        <v>0</v>
      </c>
      <c r="J34" s="11">
        <f t="shared" si="5"/>
        <v>0</v>
      </c>
      <c r="K34" s="11">
        <f t="shared" si="16"/>
        <v>0</v>
      </c>
      <c r="L34" s="11">
        <f t="shared" si="5"/>
        <v>0</v>
      </c>
      <c r="M34" s="11">
        <f t="shared" si="16"/>
        <v>0</v>
      </c>
      <c r="N34" s="11">
        <f t="shared" si="5"/>
        <v>0</v>
      </c>
      <c r="O34" s="11">
        <f>O35+O36</f>
        <v>0</v>
      </c>
      <c r="P34" s="11">
        <f>P35+P36</f>
        <v>580</v>
      </c>
    </row>
    <row r="35" spans="1:16" x14ac:dyDescent="0.25">
      <c r="A35" s="60"/>
      <c r="B35" s="62"/>
      <c r="C35" s="13" t="s">
        <v>28</v>
      </c>
      <c r="D35" s="13" t="s">
        <v>25</v>
      </c>
      <c r="E35" s="13" t="s">
        <v>33</v>
      </c>
      <c r="F35" s="13" t="s">
        <v>52</v>
      </c>
      <c r="G35" s="13" t="s">
        <v>30</v>
      </c>
      <c r="H35" s="12">
        <v>0</v>
      </c>
      <c r="I35" s="12"/>
      <c r="J35" s="11">
        <f t="shared" si="5"/>
        <v>0</v>
      </c>
      <c r="K35" s="11"/>
      <c r="L35" s="11">
        <f t="shared" si="5"/>
        <v>0</v>
      </c>
      <c r="M35" s="11"/>
      <c r="N35" s="11">
        <f t="shared" si="5"/>
        <v>0</v>
      </c>
      <c r="O35" s="12">
        <v>0</v>
      </c>
      <c r="P35" s="12">
        <v>552.20000000000005</v>
      </c>
    </row>
    <row r="36" spans="1:16" x14ac:dyDescent="0.25">
      <c r="A36" s="61"/>
      <c r="B36" s="63"/>
      <c r="C36" s="13" t="s">
        <v>28</v>
      </c>
      <c r="D36" s="13" t="s">
        <v>25</v>
      </c>
      <c r="E36" s="13" t="s">
        <v>33</v>
      </c>
      <c r="F36" s="13" t="s">
        <v>52</v>
      </c>
      <c r="G36" s="13" t="s">
        <v>27</v>
      </c>
      <c r="H36" s="12">
        <v>0</v>
      </c>
      <c r="I36" s="12"/>
      <c r="J36" s="11">
        <f t="shared" si="5"/>
        <v>0</v>
      </c>
      <c r="K36" s="11"/>
      <c r="L36" s="11">
        <f t="shared" si="5"/>
        <v>0</v>
      </c>
      <c r="M36" s="11"/>
      <c r="N36" s="11">
        <f t="shared" si="5"/>
        <v>0</v>
      </c>
      <c r="O36" s="12">
        <v>0</v>
      </c>
      <c r="P36" s="12">
        <v>27.8</v>
      </c>
    </row>
    <row r="37" spans="1:16" ht="21" customHeight="1" x14ac:dyDescent="0.25">
      <c r="A37" s="40">
        <v>8</v>
      </c>
      <c r="B37" s="47" t="s">
        <v>11</v>
      </c>
      <c r="C37" s="14" t="s">
        <v>24</v>
      </c>
      <c r="D37" s="14" t="s">
        <v>25</v>
      </c>
      <c r="E37" s="14" t="s">
        <v>33</v>
      </c>
      <c r="F37" s="14" t="s">
        <v>53</v>
      </c>
      <c r="G37" s="14" t="s">
        <v>10</v>
      </c>
      <c r="H37" s="11">
        <f t="shared" ref="H37:I37" si="17">H38+H39</f>
        <v>552</v>
      </c>
      <c r="I37" s="11">
        <f t="shared" si="17"/>
        <v>0</v>
      </c>
      <c r="J37" s="11">
        <f t="shared" si="5"/>
        <v>552</v>
      </c>
      <c r="K37" s="11">
        <f t="shared" ref="K37:M37" si="18">K38+K39</f>
        <v>0</v>
      </c>
      <c r="L37" s="11">
        <f t="shared" si="5"/>
        <v>552</v>
      </c>
      <c r="M37" s="11">
        <f t="shared" si="18"/>
        <v>0</v>
      </c>
      <c r="N37" s="11">
        <f t="shared" si="5"/>
        <v>552</v>
      </c>
      <c r="O37" s="11">
        <f t="shared" ref="O37" si="19">O38+O39</f>
        <v>552</v>
      </c>
      <c r="P37" s="11">
        <f t="shared" ref="P37" si="20">P38+P39</f>
        <v>0</v>
      </c>
    </row>
    <row r="38" spans="1:16" x14ac:dyDescent="0.25">
      <c r="A38" s="41"/>
      <c r="B38" s="48"/>
      <c r="C38" s="13" t="s">
        <v>24</v>
      </c>
      <c r="D38" s="13" t="s">
        <v>25</v>
      </c>
      <c r="E38" s="13" t="s">
        <v>33</v>
      </c>
      <c r="F38" s="13" t="s">
        <v>53</v>
      </c>
      <c r="G38" s="13" t="s">
        <v>30</v>
      </c>
      <c r="H38" s="18">
        <v>480</v>
      </c>
      <c r="I38" s="18"/>
      <c r="J38" s="11">
        <f t="shared" si="5"/>
        <v>480</v>
      </c>
      <c r="K38" s="11"/>
      <c r="L38" s="11">
        <f t="shared" si="5"/>
        <v>480</v>
      </c>
      <c r="M38" s="11"/>
      <c r="N38" s="11">
        <f t="shared" si="5"/>
        <v>480</v>
      </c>
      <c r="O38" s="12">
        <v>480.1</v>
      </c>
      <c r="P38" s="12">
        <v>0</v>
      </c>
    </row>
    <row r="39" spans="1:16" x14ac:dyDescent="0.25">
      <c r="A39" s="41"/>
      <c r="B39" s="48"/>
      <c r="C39" s="13" t="s">
        <v>24</v>
      </c>
      <c r="D39" s="13" t="s">
        <v>25</v>
      </c>
      <c r="E39" s="13" t="s">
        <v>33</v>
      </c>
      <c r="F39" s="13" t="s">
        <v>53</v>
      </c>
      <c r="G39" s="13" t="s">
        <v>27</v>
      </c>
      <c r="H39" s="18">
        <v>72</v>
      </c>
      <c r="I39" s="18"/>
      <c r="J39" s="11">
        <f t="shared" si="5"/>
        <v>72</v>
      </c>
      <c r="K39" s="11"/>
      <c r="L39" s="11">
        <f t="shared" si="5"/>
        <v>72</v>
      </c>
      <c r="M39" s="11"/>
      <c r="N39" s="11">
        <f t="shared" si="5"/>
        <v>72</v>
      </c>
      <c r="O39" s="12">
        <v>71.900000000000006</v>
      </c>
      <c r="P39" s="12">
        <v>0</v>
      </c>
    </row>
    <row r="40" spans="1:16" ht="19.5" customHeight="1" x14ac:dyDescent="0.25">
      <c r="A40" s="60"/>
      <c r="B40" s="62"/>
      <c r="C40" s="14" t="s">
        <v>24</v>
      </c>
      <c r="D40" s="14" t="s">
        <v>25</v>
      </c>
      <c r="E40" s="14" t="s">
        <v>33</v>
      </c>
      <c r="F40" s="14" t="s">
        <v>54</v>
      </c>
      <c r="G40" s="14" t="s">
        <v>10</v>
      </c>
      <c r="H40" s="11">
        <f>H41+H42</f>
        <v>0</v>
      </c>
      <c r="I40" s="11">
        <f t="shared" ref="I40" si="21">I41+I42</f>
        <v>0</v>
      </c>
      <c r="J40" s="11">
        <f t="shared" si="5"/>
        <v>0</v>
      </c>
      <c r="K40" s="11">
        <f t="shared" ref="K40:M40" si="22">K41+K42</f>
        <v>0</v>
      </c>
      <c r="L40" s="11">
        <f t="shared" si="5"/>
        <v>0</v>
      </c>
      <c r="M40" s="11">
        <f t="shared" si="22"/>
        <v>0</v>
      </c>
      <c r="N40" s="11">
        <f t="shared" si="5"/>
        <v>0</v>
      </c>
      <c r="O40" s="11">
        <f>O41+O42</f>
        <v>0</v>
      </c>
      <c r="P40" s="11">
        <f>+P41+P42</f>
        <v>552</v>
      </c>
    </row>
    <row r="41" spans="1:16" x14ac:dyDescent="0.25">
      <c r="A41" s="60"/>
      <c r="B41" s="62"/>
      <c r="C41" s="13" t="s">
        <v>24</v>
      </c>
      <c r="D41" s="13" t="s">
        <v>25</v>
      </c>
      <c r="E41" s="13" t="s">
        <v>33</v>
      </c>
      <c r="F41" s="13" t="s">
        <v>54</v>
      </c>
      <c r="G41" s="13" t="s">
        <v>30</v>
      </c>
      <c r="H41" s="12">
        <v>0</v>
      </c>
      <c r="I41" s="12"/>
      <c r="J41" s="11">
        <f t="shared" si="5"/>
        <v>0</v>
      </c>
      <c r="K41" s="11"/>
      <c r="L41" s="11">
        <f t="shared" si="5"/>
        <v>0</v>
      </c>
      <c r="M41" s="11"/>
      <c r="N41" s="11">
        <f t="shared" si="5"/>
        <v>0</v>
      </c>
      <c r="O41" s="12">
        <v>0</v>
      </c>
      <c r="P41" s="12">
        <v>480.1</v>
      </c>
    </row>
    <row r="42" spans="1:16" x14ac:dyDescent="0.25">
      <c r="A42" s="61"/>
      <c r="B42" s="63"/>
      <c r="C42" s="13" t="s">
        <v>24</v>
      </c>
      <c r="D42" s="13" t="s">
        <v>25</v>
      </c>
      <c r="E42" s="13" t="s">
        <v>33</v>
      </c>
      <c r="F42" s="13" t="s">
        <v>54</v>
      </c>
      <c r="G42" s="13" t="s">
        <v>27</v>
      </c>
      <c r="H42" s="12">
        <v>0</v>
      </c>
      <c r="I42" s="12"/>
      <c r="J42" s="11">
        <f t="shared" si="5"/>
        <v>0</v>
      </c>
      <c r="K42" s="11"/>
      <c r="L42" s="11">
        <f t="shared" si="5"/>
        <v>0</v>
      </c>
      <c r="M42" s="11"/>
      <c r="N42" s="11">
        <f t="shared" si="5"/>
        <v>0</v>
      </c>
      <c r="O42" s="12">
        <v>0</v>
      </c>
      <c r="P42" s="12">
        <v>71.900000000000006</v>
      </c>
    </row>
    <row r="43" spans="1:16" ht="36" customHeight="1" x14ac:dyDescent="0.25">
      <c r="A43" s="10">
        <v>9</v>
      </c>
      <c r="B43" s="6" t="s">
        <v>15</v>
      </c>
      <c r="C43" s="13" t="s">
        <v>24</v>
      </c>
      <c r="D43" s="13" t="s">
        <v>25</v>
      </c>
      <c r="E43" s="13" t="s">
        <v>35</v>
      </c>
      <c r="F43" s="13" t="s">
        <v>55</v>
      </c>
      <c r="G43" s="13" t="s">
        <v>27</v>
      </c>
      <c r="H43" s="12">
        <v>0.9</v>
      </c>
      <c r="I43" s="12">
        <v>2.8</v>
      </c>
      <c r="J43" s="11">
        <f t="shared" si="5"/>
        <v>3.6999999999999997</v>
      </c>
      <c r="K43" s="11"/>
      <c r="L43" s="11">
        <f t="shared" si="5"/>
        <v>3.6999999999999997</v>
      </c>
      <c r="M43" s="11"/>
      <c r="N43" s="11">
        <f t="shared" si="5"/>
        <v>3.6999999999999997</v>
      </c>
      <c r="O43" s="12">
        <v>1.1000000000000001</v>
      </c>
      <c r="P43" s="12">
        <v>15.8</v>
      </c>
    </row>
    <row r="44" spans="1:16" ht="27.75" customHeight="1" x14ac:dyDescent="0.25">
      <c r="A44" s="40">
        <v>10</v>
      </c>
      <c r="B44" s="47" t="s">
        <v>16</v>
      </c>
      <c r="C44" s="14" t="s">
        <v>10</v>
      </c>
      <c r="D44" s="14" t="s">
        <v>32</v>
      </c>
      <c r="E44" s="14" t="s">
        <v>38</v>
      </c>
      <c r="F44" s="14" t="s">
        <v>56</v>
      </c>
      <c r="G44" s="14" t="s">
        <v>10</v>
      </c>
      <c r="H44" s="11">
        <f>H45+H46+H47</f>
        <v>1201</v>
      </c>
      <c r="I44" s="11">
        <f t="shared" ref="I44" si="23">I45+I46+I47</f>
        <v>0</v>
      </c>
      <c r="J44" s="11">
        <f t="shared" si="5"/>
        <v>1201</v>
      </c>
      <c r="K44" s="11">
        <f t="shared" ref="K44:M44" si="24">K45+K46+K47</f>
        <v>88</v>
      </c>
      <c r="L44" s="11">
        <f t="shared" si="5"/>
        <v>1289</v>
      </c>
      <c r="M44" s="11">
        <f t="shared" si="24"/>
        <v>0</v>
      </c>
      <c r="N44" s="11">
        <f t="shared" si="5"/>
        <v>1289</v>
      </c>
      <c r="O44" s="11">
        <f t="shared" ref="O44:P44" si="25">O45+O46+O47</f>
        <v>1291</v>
      </c>
      <c r="P44" s="11">
        <f t="shared" si="25"/>
        <v>1354</v>
      </c>
    </row>
    <row r="45" spans="1:16" x14ac:dyDescent="0.25">
      <c r="A45" s="41"/>
      <c r="B45" s="48"/>
      <c r="C45" s="13" t="s">
        <v>28</v>
      </c>
      <c r="D45" s="13" t="s">
        <v>32</v>
      </c>
      <c r="E45" s="13" t="s">
        <v>38</v>
      </c>
      <c r="F45" s="13" t="s">
        <v>56</v>
      </c>
      <c r="G45" s="13" t="s">
        <v>27</v>
      </c>
      <c r="H45" s="12">
        <v>8</v>
      </c>
      <c r="I45" s="12"/>
      <c r="J45" s="11">
        <f t="shared" si="5"/>
        <v>8</v>
      </c>
      <c r="K45" s="11"/>
      <c r="L45" s="11">
        <f t="shared" si="5"/>
        <v>8</v>
      </c>
      <c r="M45" s="11"/>
      <c r="N45" s="11">
        <f t="shared" si="5"/>
        <v>8</v>
      </c>
      <c r="O45" s="12">
        <v>8.9</v>
      </c>
      <c r="P45" s="12">
        <v>9.3000000000000007</v>
      </c>
    </row>
    <row r="46" spans="1:16" x14ac:dyDescent="0.25">
      <c r="A46" s="41"/>
      <c r="B46" s="48"/>
      <c r="C46" s="13" t="s">
        <v>28</v>
      </c>
      <c r="D46" s="13" t="s">
        <v>32</v>
      </c>
      <c r="E46" s="13" t="s">
        <v>38</v>
      </c>
      <c r="F46" s="13" t="s">
        <v>56</v>
      </c>
      <c r="G46" s="13" t="s">
        <v>31</v>
      </c>
      <c r="H46" s="12">
        <v>820</v>
      </c>
      <c r="I46" s="12"/>
      <c r="J46" s="11">
        <f t="shared" si="5"/>
        <v>820</v>
      </c>
      <c r="K46" s="11"/>
      <c r="L46" s="11">
        <f t="shared" si="5"/>
        <v>820</v>
      </c>
      <c r="M46" s="11"/>
      <c r="N46" s="11">
        <f t="shared" si="5"/>
        <v>820</v>
      </c>
      <c r="O46" s="12">
        <v>881.1</v>
      </c>
      <c r="P46" s="12">
        <v>924.7</v>
      </c>
    </row>
    <row r="47" spans="1:16" x14ac:dyDescent="0.25">
      <c r="A47" s="42"/>
      <c r="B47" s="49"/>
      <c r="C47" s="13" t="s">
        <v>39</v>
      </c>
      <c r="D47" s="13" t="s">
        <v>32</v>
      </c>
      <c r="E47" s="13" t="s">
        <v>38</v>
      </c>
      <c r="F47" s="13" t="s">
        <v>56</v>
      </c>
      <c r="G47" s="13" t="s">
        <v>40</v>
      </c>
      <c r="H47" s="12">
        <v>373</v>
      </c>
      <c r="I47" s="12"/>
      <c r="J47" s="11">
        <f t="shared" si="5"/>
        <v>373</v>
      </c>
      <c r="K47" s="11">
        <v>88</v>
      </c>
      <c r="L47" s="11">
        <f t="shared" si="5"/>
        <v>461</v>
      </c>
      <c r="M47" s="11"/>
      <c r="N47" s="11">
        <f t="shared" si="5"/>
        <v>461</v>
      </c>
      <c r="O47" s="12">
        <v>401</v>
      </c>
      <c r="P47" s="12">
        <v>420</v>
      </c>
    </row>
    <row r="48" spans="1:16" ht="79.5" customHeight="1" x14ac:dyDescent="0.25">
      <c r="A48" s="10">
        <v>12</v>
      </c>
      <c r="B48" s="6" t="s">
        <v>17</v>
      </c>
      <c r="C48" s="13" t="s">
        <v>39</v>
      </c>
      <c r="D48" s="13" t="s">
        <v>32</v>
      </c>
      <c r="E48" s="13" t="s">
        <v>38</v>
      </c>
      <c r="F48" s="13" t="s">
        <v>57</v>
      </c>
      <c r="G48" s="13" t="s">
        <v>40</v>
      </c>
      <c r="H48" s="12">
        <v>345</v>
      </c>
      <c r="I48" s="12"/>
      <c r="J48" s="11">
        <f t="shared" si="5"/>
        <v>345</v>
      </c>
      <c r="K48" s="11">
        <v>-22</v>
      </c>
      <c r="L48" s="11">
        <f t="shared" si="5"/>
        <v>323</v>
      </c>
      <c r="M48" s="11">
        <v>0.8</v>
      </c>
      <c r="N48" s="11">
        <f t="shared" si="5"/>
        <v>323.8</v>
      </c>
      <c r="O48" s="12">
        <v>345</v>
      </c>
      <c r="P48" s="12">
        <v>345</v>
      </c>
    </row>
    <row r="49" spans="1:16" ht="37.5" customHeight="1" x14ac:dyDescent="0.25">
      <c r="A49" s="10">
        <v>13</v>
      </c>
      <c r="B49" s="6" t="s">
        <v>18</v>
      </c>
      <c r="C49" s="13" t="s">
        <v>36</v>
      </c>
      <c r="D49" s="13" t="s">
        <v>41</v>
      </c>
      <c r="E49" s="13" t="s">
        <v>25</v>
      </c>
      <c r="F49" s="13" t="s">
        <v>58</v>
      </c>
      <c r="G49" s="13" t="s">
        <v>37</v>
      </c>
      <c r="H49" s="12">
        <v>1279</v>
      </c>
      <c r="I49" s="12"/>
      <c r="J49" s="11">
        <f t="shared" si="5"/>
        <v>1279</v>
      </c>
      <c r="K49" s="11"/>
      <c r="L49" s="11">
        <f t="shared" si="5"/>
        <v>1279</v>
      </c>
      <c r="M49" s="11"/>
      <c r="N49" s="11">
        <f t="shared" si="5"/>
        <v>1279</v>
      </c>
      <c r="O49" s="12">
        <v>1273</v>
      </c>
      <c r="P49" s="12">
        <v>1263</v>
      </c>
    </row>
    <row r="50" spans="1:16" ht="15.75" customHeight="1" x14ac:dyDescent="0.25">
      <c r="A50" s="40">
        <v>14</v>
      </c>
      <c r="B50" s="45" t="s">
        <v>19</v>
      </c>
      <c r="C50" s="14" t="s">
        <v>24</v>
      </c>
      <c r="D50" s="14" t="s">
        <v>25</v>
      </c>
      <c r="E50" s="14" t="s">
        <v>33</v>
      </c>
      <c r="F50" s="14" t="s">
        <v>59</v>
      </c>
      <c r="G50" s="14" t="s">
        <v>10</v>
      </c>
      <c r="H50" s="11">
        <f>SUM(H51:H52)</f>
        <v>600</v>
      </c>
      <c r="I50" s="11">
        <f t="shared" ref="I50" si="26">SUM(I51:I52)</f>
        <v>0</v>
      </c>
      <c r="J50" s="11">
        <f t="shared" si="5"/>
        <v>600</v>
      </c>
      <c r="K50" s="11">
        <f t="shared" ref="K50:M50" si="27">SUM(K51:K52)</f>
        <v>0</v>
      </c>
      <c r="L50" s="11">
        <f t="shared" si="5"/>
        <v>600</v>
      </c>
      <c r="M50" s="11">
        <f t="shared" si="27"/>
        <v>0</v>
      </c>
      <c r="N50" s="11">
        <f t="shared" si="5"/>
        <v>600</v>
      </c>
      <c r="O50" s="11">
        <f>SUM(O51:O52)</f>
        <v>600</v>
      </c>
      <c r="P50" s="11">
        <f>SUM(P51:P52)</f>
        <v>600</v>
      </c>
    </row>
    <row r="51" spans="1:16" x14ac:dyDescent="0.25">
      <c r="A51" s="41"/>
      <c r="B51" s="53"/>
      <c r="C51" s="13" t="s">
        <v>24</v>
      </c>
      <c r="D51" s="13" t="s">
        <v>25</v>
      </c>
      <c r="E51" s="13" t="s">
        <v>33</v>
      </c>
      <c r="F51" s="13" t="s">
        <v>60</v>
      </c>
      <c r="G51" s="13" t="s">
        <v>30</v>
      </c>
      <c r="H51" s="12">
        <v>536.70000000000005</v>
      </c>
      <c r="I51" s="12"/>
      <c r="J51" s="11">
        <f t="shared" si="5"/>
        <v>536.70000000000005</v>
      </c>
      <c r="K51" s="11"/>
      <c r="L51" s="11">
        <f t="shared" si="5"/>
        <v>536.70000000000005</v>
      </c>
      <c r="M51" s="11"/>
      <c r="N51" s="11">
        <f t="shared" si="5"/>
        <v>536.70000000000005</v>
      </c>
      <c r="O51" s="12">
        <v>536.70000000000005</v>
      </c>
      <c r="P51" s="12">
        <v>536.70000000000005</v>
      </c>
    </row>
    <row r="52" spans="1:16" ht="21.75" customHeight="1" x14ac:dyDescent="0.25">
      <c r="A52" s="41"/>
      <c r="B52" s="54"/>
      <c r="C52" s="13" t="s">
        <v>24</v>
      </c>
      <c r="D52" s="13" t="s">
        <v>25</v>
      </c>
      <c r="E52" s="13" t="s">
        <v>33</v>
      </c>
      <c r="F52" s="13" t="s">
        <v>60</v>
      </c>
      <c r="G52" s="13" t="s">
        <v>27</v>
      </c>
      <c r="H52" s="12">
        <v>63.3</v>
      </c>
      <c r="I52" s="12"/>
      <c r="J52" s="11">
        <f t="shared" si="5"/>
        <v>63.3</v>
      </c>
      <c r="K52" s="11"/>
      <c r="L52" s="11">
        <f t="shared" si="5"/>
        <v>63.3</v>
      </c>
      <c r="M52" s="11"/>
      <c r="N52" s="11">
        <f t="shared" si="5"/>
        <v>63.3</v>
      </c>
      <c r="O52" s="12">
        <v>63.3</v>
      </c>
      <c r="P52" s="12">
        <v>63.3</v>
      </c>
    </row>
    <row r="53" spans="1:16" x14ac:dyDescent="0.25">
      <c r="A53" s="7"/>
      <c r="B53" s="7" t="s">
        <v>42</v>
      </c>
      <c r="C53" s="14" t="s">
        <v>10</v>
      </c>
      <c r="D53" s="14" t="s">
        <v>20</v>
      </c>
      <c r="E53" s="14" t="s">
        <v>20</v>
      </c>
      <c r="F53" s="14" t="s">
        <v>21</v>
      </c>
      <c r="G53" s="14" t="s">
        <v>10</v>
      </c>
      <c r="H53" s="15">
        <f>SUM(H14+H18+H21+H24+H27+H31+H37+H43+H44+H48+H49+H50)</f>
        <v>21710.6</v>
      </c>
      <c r="I53" s="15">
        <f t="shared" ref="I53" si="28">SUM(I14+I18+I21+I24+I27+I31+I37+I43+I44+I48+I49+I50)</f>
        <v>-699.2</v>
      </c>
      <c r="J53" s="11">
        <f t="shared" si="5"/>
        <v>21011.399999999998</v>
      </c>
      <c r="K53" s="11">
        <f t="shared" ref="K53:M53" si="29">SUM(K14+K18+K21+K24+K27+K31+K37+K43+K44+K48+K49+K50)</f>
        <v>-768.4</v>
      </c>
      <c r="L53" s="11">
        <f t="shared" si="5"/>
        <v>20242.999999999996</v>
      </c>
      <c r="M53" s="11">
        <f t="shared" si="29"/>
        <v>-59.7</v>
      </c>
      <c r="N53" s="11">
        <f t="shared" si="5"/>
        <v>20183.299999999996</v>
      </c>
      <c r="O53" s="15">
        <f>SUM(O14+O18+O21+O24+O27+O31+O37+O43+O44+O48+O49+O50)</f>
        <v>21117.4</v>
      </c>
      <c r="P53" s="15">
        <f>SUM(P14+P15+P18+P21+P24+P27+P31+P34+P37+P40+P43+P44+P48+P49+P50)</f>
        <v>19930.900000000001</v>
      </c>
    </row>
    <row r="55" spans="1:16" x14ac:dyDescent="0.25">
      <c r="B55" s="3" t="s">
        <v>74</v>
      </c>
    </row>
    <row r="56" spans="1:16" x14ac:dyDescent="0.25">
      <c r="M56" s="35"/>
      <c r="N56" s="35"/>
    </row>
  </sheetData>
  <sheetProtection formatCells="0" formatColumns="0" formatRows="0" insertColumns="0" insertRows="0" insertHyperlinks="0" deleteColumns="0" deleteRows="0" sort="0" autoFilter="0" pivotTables="0"/>
  <mergeCells count="33">
    <mergeCell ref="G1:O1"/>
    <mergeCell ref="A37:A42"/>
    <mergeCell ref="B37:B42"/>
    <mergeCell ref="O15:O17"/>
    <mergeCell ref="A14:A17"/>
    <mergeCell ref="C14:C17"/>
    <mergeCell ref="D14:D17"/>
    <mergeCell ref="E14:E17"/>
    <mergeCell ref="B31:B36"/>
    <mergeCell ref="A31:A36"/>
    <mergeCell ref="G15:G17"/>
    <mergeCell ref="H15:H17"/>
    <mergeCell ref="B11:P11"/>
    <mergeCell ref="B18:B20"/>
    <mergeCell ref="A18:A20"/>
    <mergeCell ref="B21:B23"/>
    <mergeCell ref="A27:A30"/>
    <mergeCell ref="B27:B30"/>
    <mergeCell ref="A50:A52"/>
    <mergeCell ref="B24:B26"/>
    <mergeCell ref="A24:A26"/>
    <mergeCell ref="B44:B47"/>
    <mergeCell ref="A44:A47"/>
    <mergeCell ref="B50:B52"/>
    <mergeCell ref="F5:P5"/>
    <mergeCell ref="F8:P8"/>
    <mergeCell ref="B10:P10"/>
    <mergeCell ref="F7:P7"/>
    <mergeCell ref="A21:A23"/>
    <mergeCell ref="O12:P12"/>
    <mergeCell ref="F15:F17"/>
    <mergeCell ref="P15:P17"/>
    <mergeCell ref="B14:B17"/>
  </mergeCells>
  <pageMargins left="0.51181102362204722" right="0.51181102362204722" top="0.78740157480314965" bottom="0.43307086614173229" header="0.31496062992125984" footer="0.31496062992125984"/>
  <pageSetup paperSize="9" scale="4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</vt:lpstr>
      <vt:lpstr>'Лист1 '!Заголовки_для_печати</vt:lpstr>
      <vt:lpstr>'Лист1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2024-12-16T11:13:49Z</cp:lastPrinted>
  <dcterms:created xsi:type="dcterms:W3CDTF">2021-10-06T14:36:51Z</dcterms:created>
  <dcterms:modified xsi:type="dcterms:W3CDTF">2024-12-23T06:35:25Z</dcterms:modified>
</cp:coreProperties>
</file>