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430"/>
  <workbookPr/>
  <mc:AlternateContent xmlns:mc="http://schemas.openxmlformats.org/markup-compatibility/2006">
    <mc:Choice Requires="x15">
      <x15ac:absPath xmlns:x15ac="http://schemas.microsoft.com/office/spreadsheetml/2010/11/ac" url="Z:\НАЧФИН ЛОБАНОВА ТА\БЮДЖЕТ\Изменения в бюджет\2024\Декабрь\Решение Думы_37_227_20.12.24\"/>
    </mc:Choice>
  </mc:AlternateContent>
  <xr:revisionPtr revIDLastSave="0" documentId="13_ncr:1_{3112F9F1-45CF-4CCE-BC97-E7889B7D4672}" xr6:coauthVersionLast="47" xr6:coauthVersionMax="47" xr10:uidLastSave="{00000000-0000-0000-0000-000000000000}"/>
  <bookViews>
    <workbookView xWindow="-120" yWindow="-120" windowWidth="19440" windowHeight="15000" xr2:uid="{00000000-000D-0000-FFFF-FFFF00000000}"/>
  </bookViews>
  <sheets>
    <sheet name="Лист1" sheetId="1" r:id="rId1"/>
  </sheets>
  <definedNames>
    <definedName name="_xlnm.Print_Titles" localSheetId="0">Лист1!$14:$14</definedName>
    <definedName name="_xlnm.Print_Area" localSheetId="0">Лист1!$A$1:$S$57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54" i="1" l="1"/>
  <c r="N46" i="1"/>
  <c r="N47" i="1"/>
  <c r="N49" i="1"/>
  <c r="M44" i="1"/>
  <c r="M39" i="1"/>
  <c r="M36" i="1"/>
  <c r="M27" i="1"/>
  <c r="M19" i="1"/>
  <c r="M15" i="1"/>
  <c r="M18" i="1" l="1"/>
  <c r="M55" i="1" s="1"/>
  <c r="P44" i="1"/>
  <c r="P39" i="1"/>
  <c r="P36" i="1"/>
  <c r="P27" i="1"/>
  <c r="P19" i="1"/>
  <c r="K19" i="1"/>
  <c r="P15" i="1"/>
  <c r="Q16" i="1"/>
  <c r="Q17" i="1"/>
  <c r="Q20" i="1"/>
  <c r="Q21" i="1"/>
  <c r="Q22" i="1"/>
  <c r="Q23" i="1"/>
  <c r="Q24" i="1"/>
  <c r="Q25" i="1"/>
  <c r="Q26" i="1"/>
  <c r="Q28" i="1"/>
  <c r="Q29" i="1"/>
  <c r="Q30" i="1"/>
  <c r="Q31" i="1"/>
  <c r="Q32" i="1"/>
  <c r="Q33" i="1"/>
  <c r="Q34" i="1"/>
  <c r="Q35" i="1"/>
  <c r="Q37" i="1"/>
  <c r="Q38" i="1"/>
  <c r="Q40" i="1"/>
  <c r="Q41" i="1"/>
  <c r="Q42" i="1"/>
  <c r="Q43" i="1"/>
  <c r="Q45" i="1"/>
  <c r="Q46" i="1"/>
  <c r="Q47" i="1"/>
  <c r="Q48" i="1"/>
  <c r="Q49" i="1"/>
  <c r="Q50" i="1"/>
  <c r="Q51" i="1"/>
  <c r="Q52" i="1"/>
  <c r="Q53" i="1"/>
  <c r="Q54" i="1"/>
  <c r="P18" i="1" l="1"/>
  <c r="K44" i="1"/>
  <c r="K39" i="1"/>
  <c r="K36" i="1"/>
  <c r="K27" i="1"/>
  <c r="K15" i="1"/>
  <c r="J52" i="1"/>
  <c r="L52" i="1" s="1"/>
  <c r="N52" i="1" s="1"/>
  <c r="J53" i="1"/>
  <c r="L53" i="1" s="1"/>
  <c r="N53" i="1" s="1"/>
  <c r="J51" i="1"/>
  <c r="L51" i="1" s="1"/>
  <c r="N51" i="1" s="1"/>
  <c r="J50" i="1"/>
  <c r="L50" i="1" s="1"/>
  <c r="N50" i="1" s="1"/>
  <c r="J21" i="1"/>
  <c r="L21" i="1" s="1"/>
  <c r="N21" i="1" s="1"/>
  <c r="J22" i="1"/>
  <c r="L22" i="1" s="1"/>
  <c r="N22" i="1" s="1"/>
  <c r="J23" i="1"/>
  <c r="L23" i="1" s="1"/>
  <c r="N23" i="1" s="1"/>
  <c r="J24" i="1"/>
  <c r="L24" i="1" s="1"/>
  <c r="N24" i="1" s="1"/>
  <c r="J25" i="1"/>
  <c r="L25" i="1" s="1"/>
  <c r="N25" i="1" s="1"/>
  <c r="J26" i="1"/>
  <c r="L26" i="1" s="1"/>
  <c r="N26" i="1" s="1"/>
  <c r="J20" i="1"/>
  <c r="L20" i="1" s="1"/>
  <c r="N20" i="1" s="1"/>
  <c r="J29" i="1"/>
  <c r="L29" i="1" s="1"/>
  <c r="N29" i="1" s="1"/>
  <c r="J30" i="1"/>
  <c r="L30" i="1" s="1"/>
  <c r="N30" i="1" s="1"/>
  <c r="J31" i="1"/>
  <c r="L31" i="1" s="1"/>
  <c r="N31" i="1" s="1"/>
  <c r="J32" i="1"/>
  <c r="L32" i="1" s="1"/>
  <c r="N32" i="1" s="1"/>
  <c r="J33" i="1"/>
  <c r="L33" i="1" s="1"/>
  <c r="N33" i="1" s="1"/>
  <c r="J34" i="1"/>
  <c r="L34" i="1" s="1"/>
  <c r="N34" i="1" s="1"/>
  <c r="J35" i="1"/>
  <c r="L35" i="1" s="1"/>
  <c r="N35" i="1" s="1"/>
  <c r="J28" i="1"/>
  <c r="L28" i="1" s="1"/>
  <c r="N28" i="1" s="1"/>
  <c r="J38" i="1"/>
  <c r="L38" i="1" s="1"/>
  <c r="N38" i="1" s="1"/>
  <c r="J37" i="1"/>
  <c r="L37" i="1" s="1"/>
  <c r="N37" i="1" s="1"/>
  <c r="J41" i="1"/>
  <c r="L41" i="1" s="1"/>
  <c r="N41" i="1" s="1"/>
  <c r="J42" i="1"/>
  <c r="L42" i="1" s="1"/>
  <c r="N42" i="1" s="1"/>
  <c r="J43" i="1"/>
  <c r="L43" i="1" s="1"/>
  <c r="N43" i="1" s="1"/>
  <c r="J40" i="1"/>
  <c r="L40" i="1" s="1"/>
  <c r="N40" i="1" s="1"/>
  <c r="J45" i="1"/>
  <c r="L45" i="1" s="1"/>
  <c r="I44" i="1"/>
  <c r="I39" i="1"/>
  <c r="I36" i="1"/>
  <c r="I27" i="1"/>
  <c r="I19" i="1"/>
  <c r="J17" i="1"/>
  <c r="L17" i="1" s="1"/>
  <c r="N17" i="1" s="1"/>
  <c r="J16" i="1"/>
  <c r="L16" i="1" s="1"/>
  <c r="N16" i="1" s="1"/>
  <c r="N15" i="1" s="1"/>
  <c r="I15" i="1"/>
  <c r="N36" i="1" l="1"/>
  <c r="N19" i="1"/>
  <c r="L44" i="1"/>
  <c r="N45" i="1"/>
  <c r="N44" i="1" s="1"/>
  <c r="N39" i="1"/>
  <c r="N27" i="1"/>
  <c r="J44" i="1"/>
  <c r="P55" i="1"/>
  <c r="K18" i="1"/>
  <c r="K55" i="1" s="1"/>
  <c r="L15" i="1"/>
  <c r="L27" i="1"/>
  <c r="L39" i="1"/>
  <c r="L36" i="1"/>
  <c r="L19" i="1"/>
  <c r="J19" i="1"/>
  <c r="J15" i="1"/>
  <c r="J39" i="1"/>
  <c r="J27" i="1"/>
  <c r="J36" i="1"/>
  <c r="I18" i="1"/>
  <c r="I55" i="1" s="1"/>
  <c r="O36" i="1"/>
  <c r="Q36" i="1" s="1"/>
  <c r="R36" i="1"/>
  <c r="H36" i="1"/>
  <c r="O44" i="1"/>
  <c r="Q44" i="1" s="1"/>
  <c r="R44" i="1"/>
  <c r="H44" i="1"/>
  <c r="N18" i="1" l="1"/>
  <c r="N55" i="1" s="1"/>
  <c r="L18" i="1"/>
  <c r="L55" i="1" s="1"/>
  <c r="J18" i="1"/>
  <c r="J55" i="1" s="1"/>
  <c r="R15" i="1"/>
  <c r="O15" i="1"/>
  <c r="Q15" i="1" s="1"/>
  <c r="H15" i="1"/>
  <c r="R27" i="1" l="1"/>
  <c r="O27" i="1"/>
  <c r="Q27" i="1" s="1"/>
  <c r="H27" i="1"/>
  <c r="R39" i="1"/>
  <c r="O39" i="1"/>
  <c r="Q39" i="1" s="1"/>
  <c r="H39" i="1"/>
  <c r="R19" i="1"/>
  <c r="O19" i="1"/>
  <c r="H19" i="1"/>
  <c r="O18" i="1" l="1"/>
  <c r="Q18" i="1" s="1"/>
  <c r="Q19" i="1"/>
  <c r="R18" i="1"/>
  <c r="R55" i="1" s="1"/>
  <c r="H18" i="1"/>
  <c r="H55" i="1" s="1"/>
  <c r="O55" i="1"/>
  <c r="Q55" i="1" s="1"/>
</calcChain>
</file>

<file path=xl/sharedStrings.xml><?xml version="1.0" encoding="utf-8"?>
<sst xmlns="http://schemas.openxmlformats.org/spreadsheetml/2006/main" count="239" uniqueCount="80">
  <si>
    <t>Раз-дел</t>
  </si>
  <si>
    <t>Под-раз-дел</t>
  </si>
  <si>
    <t>Целевая статья</t>
  </si>
  <si>
    <t xml:space="preserve"> Вид рас-хода</t>
  </si>
  <si>
    <t>2024 год</t>
  </si>
  <si>
    <t>Перечень и объемы</t>
  </si>
  <si>
    <t>(тыс. рублей)</t>
  </si>
  <si>
    <t>Субсидии на поддержку отрасли культуры</t>
  </si>
  <si>
    <t>00</t>
  </si>
  <si>
    <t>00000 00000</t>
  </si>
  <si>
    <t>000</t>
  </si>
  <si>
    <t>Субсидии на осуществление дорожной деятельности в отношении автомобильных дорог общего пользования местного значения</t>
  </si>
  <si>
    <t>Субсидии на проведение комплексных кадастровых работ</t>
  </si>
  <si>
    <t>Субсидии на оплату стоимости питания детей в лагерях, организованных муниципальными учреждениями, осуществляющими организацию отдыха и оздоровления детей в каникулярное время, с дневным пребыванием</t>
  </si>
  <si>
    <t>Субсидии на повышение уровня подготовки лиц, замещающих муниципальные должности, и муниципальных служащих по основным вопросам деятельности органов местного самоуправления</t>
  </si>
  <si>
    <t>Наименование субсидий местным бюджетам из областного бюджета</t>
  </si>
  <si>
    <t>Код глав-ного распо-ря-дителя средств  бюд-жета муни-ципаль-ного района</t>
  </si>
  <si>
    <t>907</t>
  </si>
  <si>
    <t>08</t>
  </si>
  <si>
    <t>01</t>
  </si>
  <si>
    <t>200</t>
  </si>
  <si>
    <t>600</t>
  </si>
  <si>
    <t>936</t>
  </si>
  <si>
    <t>05</t>
  </si>
  <si>
    <t>0000000000</t>
  </si>
  <si>
    <t>906</t>
  </si>
  <si>
    <t>04</t>
  </si>
  <si>
    <t>07</t>
  </si>
  <si>
    <t>03</t>
  </si>
  <si>
    <t>09</t>
  </si>
  <si>
    <t>020000103A</t>
  </si>
  <si>
    <t>100</t>
  </si>
  <si>
    <t>010000210A</t>
  </si>
  <si>
    <t>800</t>
  </si>
  <si>
    <t>010000219A</t>
  </si>
  <si>
    <t>010000222A</t>
  </si>
  <si>
    <t>030000219A</t>
  </si>
  <si>
    <t>030000224A</t>
  </si>
  <si>
    <t>030000225A</t>
  </si>
  <si>
    <t>030000226A</t>
  </si>
  <si>
    <t>030000222A</t>
  </si>
  <si>
    <t>912</t>
  </si>
  <si>
    <t>02</t>
  </si>
  <si>
    <t>520000101A</t>
  </si>
  <si>
    <t>10</t>
  </si>
  <si>
    <t>040000401A</t>
  </si>
  <si>
    <t>06</t>
  </si>
  <si>
    <t>12</t>
  </si>
  <si>
    <t>субсидий, предоставляемых из бюджета муниципального района в целях финансирования расходных обязательств, возникающих при выполнении полномочий органов местного самоуправления по решению вопросов местного значения</t>
  </si>
  <si>
    <t>Субсидии на выполнение расходных обязательств</t>
  </si>
  <si>
    <t>Итого субсидий:</t>
  </si>
  <si>
    <t>______________</t>
  </si>
  <si>
    <t>2025 год</t>
  </si>
  <si>
    <t>947</t>
  </si>
  <si>
    <t>2026 год</t>
  </si>
  <si>
    <t>Субсидия на реализацию мероприятий, направленных на подготовку систем коммунальной инфраструктуры к работе в осенне-зимний период</t>
  </si>
  <si>
    <t>Субсидия на капитальный ремонт, ремонт и восстановление изношенных верхних слоев асфальтобетонных покрытий, устройство защитных слоев с устранением деформаций и повреждений покрытий автомобильных дорог общего пользования местного значения 2024 год</t>
  </si>
  <si>
    <t>11</t>
  </si>
  <si>
    <t>130000219А</t>
  </si>
  <si>
    <t>210000103A</t>
  </si>
  <si>
    <t xml:space="preserve">               Приложение № 6</t>
  </si>
  <si>
    <t>01Q0015560</t>
  </si>
  <si>
    <t>01Q0015060</t>
  </si>
  <si>
    <t>13Q0015060</t>
  </si>
  <si>
    <t>10Q0015080</t>
  </si>
  <si>
    <t>03Q00L5190</t>
  </si>
  <si>
    <t>09Q00L5110</t>
  </si>
  <si>
    <t>15U0515490</t>
  </si>
  <si>
    <t>Субсидия на реализацию мер, направленных на выполнение предписаний надзорных органов и приведение зданий в соответствие с требованиями, предъявляемыми к безопасности в процессе эксплуатации</t>
  </si>
  <si>
    <t>10Q0015210</t>
  </si>
  <si>
    <t>520000103А</t>
  </si>
  <si>
    <t>01U0У15480</t>
  </si>
  <si>
    <t>поправка февраль</t>
  </si>
  <si>
    <t xml:space="preserve">               к решению Тужинской районной Думы</t>
  </si>
  <si>
    <t xml:space="preserve">               от 15.12.2023 № 26/143</t>
  </si>
  <si>
    <t>03Q0015600</t>
  </si>
  <si>
    <t xml:space="preserve">               Приложение № 3</t>
  </si>
  <si>
    <t>поправка июль</t>
  </si>
  <si>
    <t>поправка октябрь</t>
  </si>
  <si>
    <t xml:space="preserve">               от 20.12.2024 №37/227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</si>
</sst>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0"/>
    <numFmt numFmtId="165" formatCode="#,##0.00000"/>
    <numFmt numFmtId="166" formatCode="0.00000"/>
    <numFmt numFmtId="167" formatCode="#,##0.0"/>
  </numFmts>
  <fonts count="13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64">
    <xf numFmtId="0" fontId="0" fillId="0" borderId="0" xfId="0"/>
    <xf numFmtId="0" fontId="4" fillId="0" borderId="0" xfId="0" applyFont="1"/>
    <xf numFmtId="0" fontId="10" fillId="0" borderId="0" xfId="0" applyFont="1"/>
    <xf numFmtId="0" fontId="4" fillId="0" borderId="0" xfId="0" applyFont="1" applyFill="1"/>
    <xf numFmtId="0" fontId="0" fillId="0" borderId="0" xfId="0" applyFill="1"/>
    <xf numFmtId="0" fontId="10" fillId="0" borderId="0" xfId="0" applyFont="1" applyFill="1"/>
    <xf numFmtId="0" fontId="9" fillId="0" borderId="0" xfId="0" applyFont="1" applyFill="1"/>
    <xf numFmtId="0" fontId="9" fillId="0" borderId="0" xfId="0" applyFont="1"/>
    <xf numFmtId="0" fontId="7" fillId="0" borderId="0" xfId="0" applyFont="1" applyFill="1"/>
    <xf numFmtId="11" fontId="3" fillId="0" borderId="0" xfId="1" applyNumberFormat="1" applyFont="1" applyFill="1" applyAlignment="1"/>
    <xf numFmtId="0" fontId="8" fillId="0" borderId="0" xfId="0" applyFont="1" applyFill="1"/>
    <xf numFmtId="0" fontId="6" fillId="0" borderId="0" xfId="0" applyFont="1" applyFill="1"/>
    <xf numFmtId="0" fontId="6" fillId="0" borderId="1" xfId="0" applyFont="1" applyFill="1" applyBorder="1" applyAlignment="1">
      <alignment vertical="top" wrapText="1"/>
    </xf>
    <xf numFmtId="0" fontId="12" fillId="0" borderId="1" xfId="0" applyFont="1" applyFill="1" applyBorder="1"/>
    <xf numFmtId="0" fontId="11" fillId="0" borderId="1" xfId="0" applyFont="1" applyFill="1" applyBorder="1"/>
    <xf numFmtId="0" fontId="6" fillId="0" borderId="1" xfId="0" applyNumberFormat="1" applyFont="1" applyFill="1" applyBorder="1" applyAlignment="1">
      <alignment horizontal="center" vertical="top"/>
    </xf>
    <xf numFmtId="0" fontId="6" fillId="0" borderId="1" xfId="0" applyFont="1" applyFill="1" applyBorder="1" applyAlignment="1">
      <alignment horizontal="left" vertical="top" wrapText="1"/>
    </xf>
    <xf numFmtId="49" fontId="11" fillId="2" borderId="1" xfId="0" applyNumberFormat="1" applyFont="1" applyFill="1" applyBorder="1" applyAlignment="1">
      <alignment horizontal="center" vertical="top"/>
    </xf>
    <xf numFmtId="4" fontId="11" fillId="2" borderId="1" xfId="0" applyNumberFormat="1" applyFont="1" applyFill="1" applyBorder="1" applyAlignment="1">
      <alignment horizontal="right" vertical="top"/>
    </xf>
    <xf numFmtId="49" fontId="6" fillId="2" borderId="1" xfId="0" applyNumberFormat="1" applyFont="1" applyFill="1" applyBorder="1" applyAlignment="1">
      <alignment horizontal="center" vertical="top"/>
    </xf>
    <xf numFmtId="4" fontId="6" fillId="2" borderId="1" xfId="0" applyNumberFormat="1" applyFont="1" applyFill="1" applyBorder="1" applyAlignment="1">
      <alignment horizontal="right" vertical="top"/>
    </xf>
    <xf numFmtId="4" fontId="11" fillId="2" borderId="1" xfId="0" applyNumberFormat="1" applyFont="1" applyFill="1" applyBorder="1" applyAlignment="1">
      <alignment horizontal="right"/>
    </xf>
    <xf numFmtId="0" fontId="1" fillId="0" borderId="1" xfId="0" quotePrefix="1" applyFont="1" applyFill="1" applyBorder="1" applyAlignment="1">
      <alignment horizontal="center" vertical="center" wrapText="1"/>
    </xf>
    <xf numFmtId="0" fontId="11" fillId="0" borderId="1" xfId="0" quotePrefix="1" applyFont="1" applyFill="1" applyBorder="1" applyAlignment="1">
      <alignment horizontal="center" vertical="center" wrapText="1"/>
    </xf>
    <xf numFmtId="49" fontId="11" fillId="0" borderId="1" xfId="0" quotePrefix="1" applyNumberFormat="1" applyFont="1" applyFill="1" applyBorder="1" applyAlignment="1">
      <alignment horizontal="center" vertical="center" wrapText="1"/>
    </xf>
    <xf numFmtId="0" fontId="6" fillId="0" borderId="3" xfId="0" applyNumberFormat="1" applyFont="1" applyFill="1" applyBorder="1" applyAlignment="1">
      <alignment horizontal="center" vertical="top"/>
    </xf>
    <xf numFmtId="0" fontId="6" fillId="0" borderId="3" xfId="0" applyFont="1" applyFill="1" applyBorder="1" applyAlignment="1">
      <alignment vertical="top" wrapText="1"/>
    </xf>
    <xf numFmtId="49" fontId="6" fillId="0" borderId="1" xfId="0" quotePrefix="1" applyNumberFormat="1" applyFont="1" applyFill="1" applyBorder="1" applyAlignment="1">
      <alignment horizontal="center" vertical="center" wrapText="1"/>
    </xf>
    <xf numFmtId="4" fontId="11" fillId="0" borderId="1" xfId="0" quotePrefix="1" applyNumberFormat="1" applyFont="1" applyFill="1" applyBorder="1" applyAlignment="1">
      <alignment horizontal="right" vertical="center" wrapText="1"/>
    </xf>
    <xf numFmtId="0" fontId="6" fillId="0" borderId="1" xfId="0" quotePrefix="1" applyFont="1" applyFill="1" applyBorder="1" applyAlignment="1">
      <alignment horizontal="center" vertical="center" wrapText="1"/>
    </xf>
    <xf numFmtId="0" fontId="6" fillId="0" borderId="1" xfId="0" quotePrefix="1" applyFont="1" applyFill="1" applyBorder="1" applyAlignment="1">
      <alignment horizontal="right" vertical="center" wrapText="1"/>
    </xf>
    <xf numFmtId="0" fontId="6" fillId="2" borderId="1" xfId="0" quotePrefix="1" applyFont="1" applyFill="1" applyBorder="1" applyAlignment="1">
      <alignment horizontal="center" vertical="center" wrapText="1"/>
    </xf>
    <xf numFmtId="0" fontId="6" fillId="0" borderId="5" xfId="0" applyNumberFormat="1" applyFont="1" applyFill="1" applyBorder="1" applyAlignment="1">
      <alignment horizontal="center" vertical="top"/>
    </xf>
    <xf numFmtId="164" fontId="11" fillId="2" borderId="1" xfId="0" applyNumberFormat="1" applyFont="1" applyFill="1" applyBorder="1" applyAlignment="1">
      <alignment horizontal="right" vertical="top"/>
    </xf>
    <xf numFmtId="165" fontId="11" fillId="2" borderId="1" xfId="0" applyNumberFormat="1" applyFont="1" applyFill="1" applyBorder="1" applyAlignment="1">
      <alignment horizontal="right" vertical="top"/>
    </xf>
    <xf numFmtId="166" fontId="11" fillId="2" borderId="1" xfId="0" applyNumberFormat="1" applyFont="1" applyFill="1" applyBorder="1" applyAlignment="1">
      <alignment horizontal="right" vertical="top"/>
    </xf>
    <xf numFmtId="167" fontId="11" fillId="2" borderId="1" xfId="0" applyNumberFormat="1" applyFont="1" applyFill="1" applyBorder="1" applyAlignment="1">
      <alignment horizontal="right" vertical="top"/>
    </xf>
    <xf numFmtId="167" fontId="11" fillId="0" borderId="1" xfId="0" quotePrefix="1" applyNumberFormat="1" applyFont="1" applyFill="1" applyBorder="1" applyAlignment="1">
      <alignment horizontal="right" vertical="center" wrapText="1"/>
    </xf>
    <xf numFmtId="167" fontId="6" fillId="0" borderId="1" xfId="0" quotePrefix="1" applyNumberFormat="1" applyFont="1" applyFill="1" applyBorder="1" applyAlignment="1">
      <alignment horizontal="right" vertical="center" wrapText="1"/>
    </xf>
    <xf numFmtId="167" fontId="6" fillId="2" borderId="1" xfId="0" applyNumberFormat="1" applyFont="1" applyFill="1" applyBorder="1" applyAlignment="1">
      <alignment horizontal="right" vertical="top"/>
    </xf>
    <xf numFmtId="167" fontId="11" fillId="0" borderId="1" xfId="0" quotePrefix="1" applyNumberFormat="1" applyFont="1" applyFill="1" applyBorder="1" applyAlignment="1">
      <alignment horizontal="right" vertical="top" wrapText="1"/>
    </xf>
    <xf numFmtId="167" fontId="11" fillId="2" borderId="1" xfId="0" applyNumberFormat="1" applyFont="1" applyFill="1" applyBorder="1" applyAlignment="1">
      <alignment horizontal="right"/>
    </xf>
    <xf numFmtId="11" fontId="3" fillId="0" borderId="0" xfId="1" applyNumberFormat="1" applyFont="1" applyFill="1" applyAlignment="1"/>
    <xf numFmtId="0" fontId="8" fillId="0" borderId="0" xfId="0" applyFont="1" applyFill="1" applyAlignment="1"/>
    <xf numFmtId="0" fontId="8" fillId="0" borderId="0" xfId="0" applyFont="1" applyFill="1" applyAlignment="1">
      <alignment horizontal="center"/>
    </xf>
    <xf numFmtId="0" fontId="6" fillId="0" borderId="3" xfId="0" applyNumberFormat="1" applyFont="1" applyFill="1" applyBorder="1" applyAlignment="1">
      <alignment horizontal="center" vertical="top"/>
    </xf>
    <xf numFmtId="0" fontId="6" fillId="0" borderId="4" xfId="0" applyNumberFormat="1" applyFont="1" applyFill="1" applyBorder="1" applyAlignment="1">
      <alignment horizontal="center" vertical="top"/>
    </xf>
    <xf numFmtId="0" fontId="6" fillId="0" borderId="5" xfId="0" applyNumberFormat="1" applyFont="1" applyFill="1" applyBorder="1" applyAlignment="1">
      <alignment horizontal="center" vertical="top"/>
    </xf>
    <xf numFmtId="0" fontId="6" fillId="0" borderId="2" xfId="0" applyFont="1" applyFill="1" applyBorder="1" applyAlignment="1">
      <alignment horizontal="right"/>
    </xf>
    <xf numFmtId="0" fontId="8" fillId="0" borderId="2" xfId="0" applyFont="1" applyFill="1" applyBorder="1" applyAlignment="1">
      <alignment horizontal="right"/>
    </xf>
    <xf numFmtId="0" fontId="5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 wrapText="1"/>
    </xf>
    <xf numFmtId="0" fontId="10" fillId="0" borderId="3" xfId="0" applyFont="1" applyFill="1" applyBorder="1" applyAlignment="1">
      <alignment horizontal="center" vertical="top"/>
    </xf>
    <xf numFmtId="0" fontId="0" fillId="0" borderId="5" xfId="0" applyBorder="1" applyAlignment="1">
      <alignment horizontal="center" vertical="top"/>
    </xf>
    <xf numFmtId="0" fontId="6" fillId="0" borderId="3" xfId="0" applyFont="1" applyFill="1" applyBorder="1" applyAlignment="1">
      <alignment vertical="top" wrapText="1"/>
    </xf>
    <xf numFmtId="0" fontId="0" fillId="0" borderId="5" xfId="0" applyBorder="1" applyAlignment="1">
      <alignment vertical="top" wrapText="1"/>
    </xf>
    <xf numFmtId="0" fontId="6" fillId="0" borderId="3" xfId="0" applyFont="1" applyFill="1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4" xfId="0" applyBorder="1" applyAlignment="1">
      <alignment wrapText="1"/>
    </xf>
    <xf numFmtId="0" fontId="0" fillId="0" borderId="5" xfId="0" applyBorder="1" applyAlignment="1">
      <alignment wrapText="1"/>
    </xf>
    <xf numFmtId="0" fontId="6" fillId="0" borderId="4" xfId="0" applyFont="1" applyFill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57"/>
  <sheetViews>
    <sheetView tabSelected="1" view="pageBreakPreview" zoomScale="80" zoomScaleNormal="60" zoomScaleSheetLayoutView="80" workbookViewId="0">
      <selection activeCell="F4" sqref="F4"/>
    </sheetView>
  </sheetViews>
  <sheetFormatPr defaultRowHeight="15.75" x14ac:dyDescent="0.25"/>
  <cols>
    <col min="1" max="1" width="4.140625" style="10" customWidth="1"/>
    <col min="2" max="2" width="72.85546875" style="11" customWidth="1"/>
    <col min="3" max="3" width="6.7109375" style="11" customWidth="1"/>
    <col min="4" max="4" width="5.28515625" style="11" customWidth="1"/>
    <col min="5" max="5" width="5.7109375" style="11" customWidth="1"/>
    <col min="6" max="6" width="15.140625" style="11" customWidth="1"/>
    <col min="7" max="7" width="7.85546875" style="11" customWidth="1"/>
    <col min="8" max="10" width="12" style="11" hidden="1" customWidth="1"/>
    <col min="11" max="11" width="12.85546875" style="11" hidden="1" customWidth="1"/>
    <col min="12" max="12" width="16.5703125" style="11" hidden="1" customWidth="1"/>
    <col min="13" max="13" width="10.42578125" style="11" hidden="1" customWidth="1"/>
    <col min="14" max="14" width="13.5703125" style="11" customWidth="1"/>
    <col min="15" max="15" width="11.85546875" style="11" hidden="1" customWidth="1"/>
    <col min="16" max="16" width="12" style="11" hidden="1" customWidth="1"/>
    <col min="17" max="17" width="10.42578125" style="11" customWidth="1"/>
    <col min="18" max="18" width="11.140625" style="11" customWidth="1"/>
    <col min="19" max="19" width="9.140625" style="4"/>
  </cols>
  <sheetData>
    <row r="1" spans="1:19" ht="18.75" x14ac:dyDescent="0.3">
      <c r="F1" s="42" t="s">
        <v>76</v>
      </c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3"/>
    </row>
    <row r="2" spans="1:19" ht="18.75" x14ac:dyDescent="0.3">
      <c r="F2" s="42" t="s">
        <v>73</v>
      </c>
      <c r="G2" s="43"/>
      <c r="H2" s="43"/>
      <c r="I2" s="43"/>
      <c r="J2" s="43"/>
      <c r="K2" s="43"/>
      <c r="L2" s="43"/>
      <c r="M2" s="43"/>
      <c r="N2" s="43"/>
      <c r="O2" s="43"/>
      <c r="P2" s="43"/>
      <c r="Q2" s="43"/>
      <c r="R2" s="43"/>
    </row>
    <row r="3" spans="1:19" ht="18.75" x14ac:dyDescent="0.3">
      <c r="F3" s="42" t="s">
        <v>79</v>
      </c>
      <c r="G3" s="43"/>
      <c r="H3" s="43"/>
      <c r="I3" s="43"/>
      <c r="J3" s="43"/>
      <c r="K3" s="43"/>
      <c r="L3" s="43"/>
      <c r="M3" s="43"/>
      <c r="N3" s="43"/>
      <c r="O3" s="43"/>
      <c r="P3" s="43"/>
      <c r="Q3" s="43"/>
      <c r="R3" s="43"/>
    </row>
    <row r="6" spans="1:19" s="1" customFormat="1" ht="18.75" x14ac:dyDescent="0.3">
      <c r="A6" s="8"/>
      <c r="B6" s="9"/>
      <c r="C6" s="8"/>
      <c r="D6" s="8"/>
      <c r="E6" s="8"/>
      <c r="F6" s="42" t="s">
        <v>60</v>
      </c>
      <c r="G6" s="43"/>
      <c r="H6" s="43"/>
      <c r="I6" s="43"/>
      <c r="J6" s="43"/>
      <c r="K6" s="43"/>
      <c r="L6" s="43"/>
      <c r="M6" s="43"/>
      <c r="N6" s="43"/>
      <c r="O6" s="43"/>
      <c r="P6" s="43"/>
      <c r="Q6" s="43"/>
      <c r="R6" s="43"/>
      <c r="S6" s="3"/>
    </row>
    <row r="7" spans="1:19" s="1" customFormat="1" ht="18.75" x14ac:dyDescent="0.3">
      <c r="A7" s="8"/>
      <c r="B7" s="9"/>
      <c r="C7" s="8"/>
      <c r="D7" s="8"/>
      <c r="E7" s="8"/>
      <c r="F7" s="42" t="s">
        <v>73</v>
      </c>
      <c r="G7" s="43"/>
      <c r="H7" s="43"/>
      <c r="I7" s="43"/>
      <c r="J7" s="43"/>
      <c r="K7" s="43"/>
      <c r="L7" s="43"/>
      <c r="M7" s="43"/>
      <c r="N7" s="43"/>
      <c r="O7" s="43"/>
      <c r="P7" s="43"/>
      <c r="Q7" s="43"/>
      <c r="R7" s="43"/>
      <c r="S7" s="3"/>
    </row>
    <row r="8" spans="1:19" s="1" customFormat="1" ht="18.75" x14ac:dyDescent="0.3">
      <c r="A8" s="8"/>
      <c r="B8" s="9"/>
      <c r="C8" s="8"/>
      <c r="D8" s="8"/>
      <c r="E8" s="8"/>
      <c r="F8" s="42" t="s">
        <v>74</v>
      </c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S8" s="3"/>
    </row>
    <row r="9" spans="1:19" s="1" customFormat="1" ht="18.75" x14ac:dyDescent="0.3">
      <c r="A9" s="8"/>
      <c r="B9" s="9"/>
      <c r="C9" s="8"/>
      <c r="D9" s="8"/>
      <c r="E9" s="9"/>
      <c r="F9" s="42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S9" s="3"/>
    </row>
    <row r="11" spans="1:19" ht="18.75" x14ac:dyDescent="0.3">
      <c r="B11" s="50" t="s">
        <v>5</v>
      </c>
      <c r="C11" s="50"/>
      <c r="D11" s="50"/>
      <c r="E11" s="50"/>
      <c r="F11" s="50"/>
      <c r="G11" s="50"/>
      <c r="H11" s="50"/>
      <c r="I11" s="50"/>
      <c r="J11" s="50"/>
      <c r="K11" s="50"/>
      <c r="L11" s="50"/>
      <c r="M11" s="50"/>
      <c r="N11" s="50"/>
      <c r="O11" s="50"/>
      <c r="P11" s="50"/>
      <c r="Q11" s="50"/>
      <c r="R11" s="50"/>
    </row>
    <row r="12" spans="1:19" ht="53.25" customHeight="1" x14ac:dyDescent="0.3">
      <c r="B12" s="51" t="s">
        <v>48</v>
      </c>
      <c r="C12" s="51"/>
      <c r="D12" s="51"/>
      <c r="E12" s="51"/>
      <c r="F12" s="51"/>
      <c r="G12" s="51"/>
      <c r="H12" s="51"/>
      <c r="I12" s="51"/>
      <c r="J12" s="51"/>
      <c r="K12" s="51"/>
      <c r="L12" s="51"/>
      <c r="M12" s="51"/>
      <c r="N12" s="51"/>
      <c r="O12" s="51"/>
      <c r="P12" s="51"/>
      <c r="Q12" s="51"/>
      <c r="R12" s="51"/>
    </row>
    <row r="13" spans="1:19" x14ac:dyDescent="0.25">
      <c r="O13" s="48" t="s">
        <v>6</v>
      </c>
      <c r="P13" s="48"/>
      <c r="Q13" s="48"/>
      <c r="R13" s="49"/>
    </row>
    <row r="14" spans="1:19" ht="177" customHeight="1" x14ac:dyDescent="0.25">
      <c r="A14" s="22"/>
      <c r="B14" s="22" t="s">
        <v>15</v>
      </c>
      <c r="C14" s="22" t="s">
        <v>16</v>
      </c>
      <c r="D14" s="22" t="s">
        <v>0</v>
      </c>
      <c r="E14" s="22" t="s">
        <v>1</v>
      </c>
      <c r="F14" s="22" t="s">
        <v>2</v>
      </c>
      <c r="G14" s="22" t="s">
        <v>3</v>
      </c>
      <c r="H14" s="22" t="s">
        <v>4</v>
      </c>
      <c r="I14" s="22" t="s">
        <v>72</v>
      </c>
      <c r="J14" s="22" t="s">
        <v>4</v>
      </c>
      <c r="K14" s="22" t="s">
        <v>77</v>
      </c>
      <c r="L14" s="22" t="s">
        <v>4</v>
      </c>
      <c r="M14" s="22" t="s">
        <v>78</v>
      </c>
      <c r="N14" s="22" t="s">
        <v>4</v>
      </c>
      <c r="O14" s="22" t="s">
        <v>52</v>
      </c>
      <c r="P14" s="22" t="s">
        <v>77</v>
      </c>
      <c r="Q14" s="22" t="s">
        <v>52</v>
      </c>
      <c r="R14" s="22" t="s">
        <v>54</v>
      </c>
    </row>
    <row r="15" spans="1:19" ht="21.75" customHeight="1" x14ac:dyDescent="0.25">
      <c r="A15" s="45">
        <v>1</v>
      </c>
      <c r="B15" s="54" t="s">
        <v>7</v>
      </c>
      <c r="C15" s="23">
        <v>907</v>
      </c>
      <c r="D15" s="24" t="s">
        <v>8</v>
      </c>
      <c r="E15" s="24" t="s">
        <v>8</v>
      </c>
      <c r="F15" s="24" t="s">
        <v>24</v>
      </c>
      <c r="G15" s="24" t="s">
        <v>10</v>
      </c>
      <c r="H15" s="28">
        <f t="shared" ref="H15:R15" si="0">H16+H17</f>
        <v>217.5</v>
      </c>
      <c r="I15" s="28">
        <f t="shared" si="0"/>
        <v>0</v>
      </c>
      <c r="J15" s="28">
        <f t="shared" si="0"/>
        <v>217.5</v>
      </c>
      <c r="K15" s="28">
        <f t="shared" si="0"/>
        <v>0</v>
      </c>
      <c r="L15" s="28">
        <f t="shared" si="0"/>
        <v>217.5</v>
      </c>
      <c r="M15" s="28">
        <f t="shared" ref="M15:N15" si="1">M16+M17</f>
        <v>0</v>
      </c>
      <c r="N15" s="37">
        <f t="shared" si="1"/>
        <v>217.5</v>
      </c>
      <c r="O15" s="37">
        <f t="shared" si="0"/>
        <v>29.4</v>
      </c>
      <c r="P15" s="37">
        <f t="shared" si="0"/>
        <v>0</v>
      </c>
      <c r="Q15" s="37">
        <f>O15+P15</f>
        <v>29.4</v>
      </c>
      <c r="R15" s="37">
        <f t="shared" si="0"/>
        <v>30.2</v>
      </c>
    </row>
    <row r="16" spans="1:19" ht="18" customHeight="1" x14ac:dyDescent="0.25">
      <c r="A16" s="58"/>
      <c r="B16" s="60"/>
      <c r="C16" s="29">
        <v>907</v>
      </c>
      <c r="D16" s="27" t="s">
        <v>27</v>
      </c>
      <c r="E16" s="27" t="s">
        <v>28</v>
      </c>
      <c r="F16" s="31" t="s">
        <v>75</v>
      </c>
      <c r="G16" s="29">
        <v>600</v>
      </c>
      <c r="H16" s="30">
        <v>188.2</v>
      </c>
      <c r="I16" s="30"/>
      <c r="J16" s="30">
        <f>H16+I16</f>
        <v>188.2</v>
      </c>
      <c r="K16" s="30"/>
      <c r="L16" s="30">
        <f>J16+K16</f>
        <v>188.2</v>
      </c>
      <c r="M16" s="30"/>
      <c r="N16" s="38">
        <f>L16+M16</f>
        <v>188.2</v>
      </c>
      <c r="O16" s="38">
        <v>0</v>
      </c>
      <c r="P16" s="38"/>
      <c r="Q16" s="37">
        <f t="shared" ref="Q16:Q55" si="2">O16+P16</f>
        <v>0</v>
      </c>
      <c r="R16" s="38">
        <v>0</v>
      </c>
    </row>
    <row r="17" spans="1:19" s="2" customFormat="1" ht="15.75" customHeight="1" x14ac:dyDescent="0.25">
      <c r="A17" s="59"/>
      <c r="B17" s="61"/>
      <c r="C17" s="19" t="s">
        <v>17</v>
      </c>
      <c r="D17" s="19" t="s">
        <v>18</v>
      </c>
      <c r="E17" s="19" t="s">
        <v>19</v>
      </c>
      <c r="F17" s="19" t="s">
        <v>65</v>
      </c>
      <c r="G17" s="19" t="s">
        <v>20</v>
      </c>
      <c r="H17" s="20">
        <v>29.3</v>
      </c>
      <c r="I17" s="20"/>
      <c r="J17" s="30">
        <f>H17+I17</f>
        <v>29.3</v>
      </c>
      <c r="K17" s="20"/>
      <c r="L17" s="30">
        <f>J17+K17</f>
        <v>29.3</v>
      </c>
      <c r="M17" s="30"/>
      <c r="N17" s="38">
        <f>L17+M17</f>
        <v>29.3</v>
      </c>
      <c r="O17" s="39">
        <v>29.4</v>
      </c>
      <c r="P17" s="39"/>
      <c r="Q17" s="37">
        <f t="shared" si="2"/>
        <v>29.4</v>
      </c>
      <c r="R17" s="39">
        <v>30.2</v>
      </c>
      <c r="S17" s="5"/>
    </row>
    <row r="18" spans="1:19" s="2" customFormat="1" ht="19.5" customHeight="1" x14ac:dyDescent="0.25">
      <c r="A18" s="45">
        <v>2</v>
      </c>
      <c r="B18" s="56" t="s">
        <v>49</v>
      </c>
      <c r="C18" s="17" t="s">
        <v>10</v>
      </c>
      <c r="D18" s="17" t="s">
        <v>8</v>
      </c>
      <c r="E18" s="17" t="s">
        <v>8</v>
      </c>
      <c r="F18" s="17" t="s">
        <v>24</v>
      </c>
      <c r="G18" s="17" t="s">
        <v>10</v>
      </c>
      <c r="H18" s="18">
        <f>H19+H27+H36+H39+H44</f>
        <v>32161.402370000003</v>
      </c>
      <c r="I18" s="18">
        <f t="shared" ref="I18:J18" si="3">I19+I27+I36+I39+I44</f>
        <v>2161</v>
      </c>
      <c r="J18" s="18">
        <f t="shared" si="3"/>
        <v>34322.402369999996</v>
      </c>
      <c r="K18" s="18">
        <f t="shared" ref="K18:P18" si="4">K19+K27+K36+K39+K44</f>
        <v>1713.7</v>
      </c>
      <c r="L18" s="18">
        <f t="shared" si="4"/>
        <v>36036.102370000001</v>
      </c>
      <c r="M18" s="18">
        <f t="shared" ref="M18:N18" si="5">M19+M27+M36+M39+M44</f>
        <v>1457.3</v>
      </c>
      <c r="N18" s="36">
        <f t="shared" si="5"/>
        <v>37493.402369999996</v>
      </c>
      <c r="O18" s="36">
        <f t="shared" ref="O18:R18" si="6">O19+O27+O36+O39+O44</f>
        <v>32690.799246999999</v>
      </c>
      <c r="P18" s="36">
        <f t="shared" si="4"/>
        <v>0</v>
      </c>
      <c r="Q18" s="37">
        <f t="shared" si="2"/>
        <v>32690.799246999999</v>
      </c>
      <c r="R18" s="36">
        <f t="shared" si="6"/>
        <v>32715.599109999999</v>
      </c>
      <c r="S18" s="5"/>
    </row>
    <row r="19" spans="1:19" s="2" customFormat="1" x14ac:dyDescent="0.25">
      <c r="A19" s="46"/>
      <c r="B19" s="62"/>
      <c r="C19" s="17" t="s">
        <v>25</v>
      </c>
      <c r="D19" s="17" t="s">
        <v>8</v>
      </c>
      <c r="E19" s="17" t="s">
        <v>8</v>
      </c>
      <c r="F19" s="17" t="s">
        <v>24</v>
      </c>
      <c r="G19" s="17" t="s">
        <v>10</v>
      </c>
      <c r="H19" s="18">
        <f>SUM(H20:H26)</f>
        <v>6474.2898200000009</v>
      </c>
      <c r="I19" s="18">
        <f t="shared" ref="I19:J19" si="7">SUM(I20:I26)</f>
        <v>224.25</v>
      </c>
      <c r="J19" s="18">
        <f t="shared" si="7"/>
        <v>6698.5398200000009</v>
      </c>
      <c r="K19" s="18">
        <f t="shared" ref="K19:P19" si="8">SUM(K20:K26)</f>
        <v>64.14</v>
      </c>
      <c r="L19" s="18">
        <f t="shared" si="8"/>
        <v>6762.6798200000003</v>
      </c>
      <c r="M19" s="18">
        <f t="shared" ref="M19:N19" si="9">SUM(M20:M26)</f>
        <v>146.55000000000001</v>
      </c>
      <c r="N19" s="36">
        <f t="shared" si="9"/>
        <v>6909.2298200000005</v>
      </c>
      <c r="O19" s="36">
        <f t="shared" ref="O19:R19" si="10">SUM(O20:O26)</f>
        <v>6317.4957270000004</v>
      </c>
      <c r="P19" s="36">
        <f t="shared" si="8"/>
        <v>0</v>
      </c>
      <c r="Q19" s="37">
        <f t="shared" si="2"/>
        <v>6317.4957270000004</v>
      </c>
      <c r="R19" s="36">
        <f t="shared" si="10"/>
        <v>6322.2371800000001</v>
      </c>
      <c r="S19" s="5"/>
    </row>
    <row r="20" spans="1:19" s="2" customFormat="1" x14ac:dyDescent="0.25">
      <c r="A20" s="46"/>
      <c r="B20" s="62"/>
      <c r="C20" s="19" t="s">
        <v>25</v>
      </c>
      <c r="D20" s="19" t="s">
        <v>19</v>
      </c>
      <c r="E20" s="19" t="s">
        <v>26</v>
      </c>
      <c r="F20" s="19" t="s">
        <v>30</v>
      </c>
      <c r="G20" s="19" t="s">
        <v>31</v>
      </c>
      <c r="H20" s="20">
        <v>423.58479</v>
      </c>
      <c r="I20" s="20"/>
      <c r="J20" s="20">
        <f t="shared" ref="J20:J26" si="11">H20+I20</f>
        <v>423.58479</v>
      </c>
      <c r="K20" s="20"/>
      <c r="L20" s="20">
        <f t="shared" ref="L20:N26" si="12">J20+K20</f>
        <v>423.58479</v>
      </c>
      <c r="M20" s="20"/>
      <c r="N20" s="39">
        <f t="shared" si="12"/>
        <v>423.58479</v>
      </c>
      <c r="O20" s="39">
        <v>423.66496999999998</v>
      </c>
      <c r="P20" s="39"/>
      <c r="Q20" s="37">
        <f t="shared" si="2"/>
        <v>423.66496999999998</v>
      </c>
      <c r="R20" s="39">
        <v>0</v>
      </c>
      <c r="S20" s="5"/>
    </row>
    <row r="21" spans="1:19" s="2" customFormat="1" x14ac:dyDescent="0.25">
      <c r="A21" s="46"/>
      <c r="B21" s="62"/>
      <c r="C21" s="19" t="s">
        <v>25</v>
      </c>
      <c r="D21" s="19" t="s">
        <v>19</v>
      </c>
      <c r="E21" s="19" t="s">
        <v>26</v>
      </c>
      <c r="F21" s="19" t="s">
        <v>59</v>
      </c>
      <c r="G21" s="19" t="s">
        <v>31</v>
      </c>
      <c r="H21" s="20">
        <v>0</v>
      </c>
      <c r="I21" s="20"/>
      <c r="J21" s="20">
        <f t="shared" si="11"/>
        <v>0</v>
      </c>
      <c r="K21" s="20"/>
      <c r="L21" s="20">
        <f t="shared" si="12"/>
        <v>0</v>
      </c>
      <c r="M21" s="20"/>
      <c r="N21" s="39">
        <f t="shared" si="12"/>
        <v>0</v>
      </c>
      <c r="O21" s="39">
        <v>0</v>
      </c>
      <c r="P21" s="39"/>
      <c r="Q21" s="37">
        <f t="shared" si="2"/>
        <v>0</v>
      </c>
      <c r="R21" s="39">
        <v>423.99542000000002</v>
      </c>
      <c r="S21" s="5"/>
    </row>
    <row r="22" spans="1:19" s="2" customFormat="1" x14ac:dyDescent="0.25">
      <c r="A22" s="46"/>
      <c r="B22" s="62"/>
      <c r="C22" s="19" t="s">
        <v>25</v>
      </c>
      <c r="D22" s="19" t="s">
        <v>27</v>
      </c>
      <c r="E22" s="19" t="s">
        <v>19</v>
      </c>
      <c r="F22" s="19" t="s">
        <v>32</v>
      </c>
      <c r="G22" s="19" t="s">
        <v>31</v>
      </c>
      <c r="H22" s="20">
        <v>3546.6907200000001</v>
      </c>
      <c r="I22" s="20"/>
      <c r="J22" s="20">
        <f t="shared" si="11"/>
        <v>3546.6907200000001</v>
      </c>
      <c r="K22" s="20"/>
      <c r="L22" s="20">
        <f t="shared" si="12"/>
        <v>3546.6907200000001</v>
      </c>
      <c r="M22" s="20">
        <v>146.55000000000001</v>
      </c>
      <c r="N22" s="39">
        <f t="shared" si="12"/>
        <v>3693.2407200000002</v>
      </c>
      <c r="O22" s="39">
        <v>3526.28854</v>
      </c>
      <c r="P22" s="39"/>
      <c r="Q22" s="37">
        <f t="shared" si="2"/>
        <v>3526.28854</v>
      </c>
      <c r="R22" s="39">
        <v>3529.0389599999999</v>
      </c>
      <c r="S22" s="5"/>
    </row>
    <row r="23" spans="1:19" s="2" customFormat="1" x14ac:dyDescent="0.25">
      <c r="A23" s="46"/>
      <c r="B23" s="62"/>
      <c r="C23" s="19" t="s">
        <v>25</v>
      </c>
      <c r="D23" s="19" t="s">
        <v>27</v>
      </c>
      <c r="E23" s="19" t="s">
        <v>19</v>
      </c>
      <c r="F23" s="19" t="s">
        <v>32</v>
      </c>
      <c r="G23" s="19" t="s">
        <v>33</v>
      </c>
      <c r="H23" s="20">
        <v>213.2</v>
      </c>
      <c r="I23" s="20"/>
      <c r="J23" s="20">
        <f t="shared" si="11"/>
        <v>213.2</v>
      </c>
      <c r="K23" s="20"/>
      <c r="L23" s="20">
        <f t="shared" si="12"/>
        <v>213.2</v>
      </c>
      <c r="M23" s="20"/>
      <c r="N23" s="39">
        <f t="shared" si="12"/>
        <v>213.2</v>
      </c>
      <c r="O23" s="39">
        <v>213.2</v>
      </c>
      <c r="P23" s="39"/>
      <c r="Q23" s="37">
        <f t="shared" si="2"/>
        <v>213.2</v>
      </c>
      <c r="R23" s="39">
        <v>213.2</v>
      </c>
      <c r="S23" s="5"/>
    </row>
    <row r="24" spans="1:19" s="2" customFormat="1" x14ac:dyDescent="0.25">
      <c r="A24" s="46"/>
      <c r="B24" s="62"/>
      <c r="C24" s="19" t="s">
        <v>25</v>
      </c>
      <c r="D24" s="19" t="s">
        <v>27</v>
      </c>
      <c r="E24" s="19" t="s">
        <v>28</v>
      </c>
      <c r="F24" s="19" t="s">
        <v>34</v>
      </c>
      <c r="G24" s="19" t="s">
        <v>31</v>
      </c>
      <c r="H24" s="20">
        <v>1166.24631</v>
      </c>
      <c r="I24" s="20">
        <v>224.25</v>
      </c>
      <c r="J24" s="20">
        <f t="shared" si="11"/>
        <v>1390.49631</v>
      </c>
      <c r="K24" s="20">
        <v>64.14</v>
      </c>
      <c r="L24" s="20">
        <f t="shared" si="12"/>
        <v>1454.6363100000001</v>
      </c>
      <c r="M24" s="20"/>
      <c r="N24" s="39">
        <f t="shared" si="12"/>
        <v>1454.6363100000001</v>
      </c>
      <c r="O24" s="39">
        <v>1101.9422199999999</v>
      </c>
      <c r="P24" s="39"/>
      <c r="Q24" s="37">
        <f t="shared" si="2"/>
        <v>1101.9422199999999</v>
      </c>
      <c r="R24" s="39">
        <v>1102.80171</v>
      </c>
      <c r="S24" s="5"/>
    </row>
    <row r="25" spans="1:19" s="2" customFormat="1" x14ac:dyDescent="0.25">
      <c r="A25" s="46"/>
      <c r="B25" s="62"/>
      <c r="C25" s="19" t="s">
        <v>25</v>
      </c>
      <c r="D25" s="19" t="s">
        <v>27</v>
      </c>
      <c r="E25" s="19" t="s">
        <v>28</v>
      </c>
      <c r="F25" s="19" t="s">
        <v>34</v>
      </c>
      <c r="G25" s="19" t="s">
        <v>33</v>
      </c>
      <c r="H25" s="20">
        <v>25.3</v>
      </c>
      <c r="I25" s="20"/>
      <c r="J25" s="20">
        <f t="shared" si="11"/>
        <v>25.3</v>
      </c>
      <c r="K25" s="20"/>
      <c r="L25" s="20">
        <f t="shared" si="12"/>
        <v>25.3</v>
      </c>
      <c r="M25" s="20"/>
      <c r="N25" s="39">
        <f t="shared" si="12"/>
        <v>25.3</v>
      </c>
      <c r="O25" s="39">
        <v>25.3</v>
      </c>
      <c r="P25" s="39"/>
      <c r="Q25" s="37">
        <f t="shared" si="2"/>
        <v>25.3</v>
      </c>
      <c r="R25" s="39">
        <v>25.3</v>
      </c>
      <c r="S25" s="5"/>
    </row>
    <row r="26" spans="1:19" s="2" customFormat="1" x14ac:dyDescent="0.25">
      <c r="A26" s="46"/>
      <c r="B26" s="62"/>
      <c r="C26" s="19" t="s">
        <v>25</v>
      </c>
      <c r="D26" s="19" t="s">
        <v>27</v>
      </c>
      <c r="E26" s="19" t="s">
        <v>29</v>
      </c>
      <c r="F26" s="19" t="s">
        <v>35</v>
      </c>
      <c r="G26" s="19" t="s">
        <v>31</v>
      </c>
      <c r="H26" s="20">
        <v>1099.268</v>
      </c>
      <c r="I26" s="20"/>
      <c r="J26" s="20">
        <f t="shared" si="11"/>
        <v>1099.268</v>
      </c>
      <c r="K26" s="20"/>
      <c r="L26" s="20">
        <f t="shared" si="12"/>
        <v>1099.268</v>
      </c>
      <c r="M26" s="20"/>
      <c r="N26" s="39">
        <f t="shared" si="12"/>
        <v>1099.268</v>
      </c>
      <c r="O26" s="39">
        <v>1027.099997</v>
      </c>
      <c r="P26" s="39"/>
      <c r="Q26" s="37">
        <f t="shared" si="2"/>
        <v>1027.099997</v>
      </c>
      <c r="R26" s="39">
        <v>1027.9010900000001</v>
      </c>
      <c r="S26" s="5"/>
    </row>
    <row r="27" spans="1:19" s="2" customFormat="1" x14ac:dyDescent="0.25">
      <c r="A27" s="46"/>
      <c r="B27" s="62"/>
      <c r="C27" s="17" t="s">
        <v>17</v>
      </c>
      <c r="D27" s="17" t="s">
        <v>8</v>
      </c>
      <c r="E27" s="17" t="s">
        <v>8</v>
      </c>
      <c r="F27" s="17" t="s">
        <v>24</v>
      </c>
      <c r="G27" s="17" t="s">
        <v>10</v>
      </c>
      <c r="H27" s="18">
        <f>SUM(H28:H35)</f>
        <v>16131.829400000002</v>
      </c>
      <c r="I27" s="18">
        <f t="shared" ref="I27:J27" si="13">SUM(I28:I35)</f>
        <v>1936.7499999999998</v>
      </c>
      <c r="J27" s="18">
        <f t="shared" si="13"/>
        <v>18068.579399999999</v>
      </c>
      <c r="K27" s="18">
        <f t="shared" ref="K27:P27" si="14">SUM(K28:K35)</f>
        <v>1649.56</v>
      </c>
      <c r="L27" s="18">
        <f t="shared" si="14"/>
        <v>19718.1394</v>
      </c>
      <c r="M27" s="18">
        <f t="shared" ref="M27:N27" si="15">SUM(M28:M35)</f>
        <v>1310.75</v>
      </c>
      <c r="N27" s="36">
        <f t="shared" si="15"/>
        <v>21028.8894</v>
      </c>
      <c r="O27" s="36">
        <f>SUM(O28:O35)</f>
        <v>16331.206329999999</v>
      </c>
      <c r="P27" s="36">
        <f t="shared" si="14"/>
        <v>0</v>
      </c>
      <c r="Q27" s="37">
        <f t="shared" si="2"/>
        <v>16331.206329999999</v>
      </c>
      <c r="R27" s="36">
        <f>SUM(R28:R35)</f>
        <v>16343.43548</v>
      </c>
      <c r="S27" s="5"/>
    </row>
    <row r="28" spans="1:19" s="2" customFormat="1" x14ac:dyDescent="0.25">
      <c r="A28" s="46"/>
      <c r="B28" s="62"/>
      <c r="C28" s="19" t="s">
        <v>17</v>
      </c>
      <c r="D28" s="19" t="s">
        <v>19</v>
      </c>
      <c r="E28" s="19" t="s">
        <v>26</v>
      </c>
      <c r="F28" s="19" t="s">
        <v>30</v>
      </c>
      <c r="G28" s="19" t="s">
        <v>31</v>
      </c>
      <c r="H28" s="20">
        <v>817.65309999999999</v>
      </c>
      <c r="I28" s="20"/>
      <c r="J28" s="20">
        <f t="shared" ref="J28:J35" si="16">H28+I28</f>
        <v>817.65309999999999</v>
      </c>
      <c r="K28" s="20"/>
      <c r="L28" s="20">
        <f t="shared" ref="L28:N35" si="17">J28+K28</f>
        <v>817.65309999999999</v>
      </c>
      <c r="M28" s="20"/>
      <c r="N28" s="39">
        <f t="shared" si="17"/>
        <v>817.65309999999999</v>
      </c>
      <c r="O28" s="39">
        <v>817.81116999999995</v>
      </c>
      <c r="P28" s="39"/>
      <c r="Q28" s="37">
        <f t="shared" si="2"/>
        <v>817.81116999999995</v>
      </c>
      <c r="R28" s="39">
        <v>0</v>
      </c>
      <c r="S28" s="5"/>
    </row>
    <row r="29" spans="1:19" s="2" customFormat="1" x14ac:dyDescent="0.25">
      <c r="A29" s="46"/>
      <c r="B29" s="62"/>
      <c r="C29" s="19" t="s">
        <v>17</v>
      </c>
      <c r="D29" s="19" t="s">
        <v>19</v>
      </c>
      <c r="E29" s="19" t="s">
        <v>26</v>
      </c>
      <c r="F29" s="19" t="s">
        <v>59</v>
      </c>
      <c r="G29" s="19" t="s">
        <v>31</v>
      </c>
      <c r="H29" s="20">
        <v>0</v>
      </c>
      <c r="I29" s="20"/>
      <c r="J29" s="20">
        <f t="shared" si="16"/>
        <v>0</v>
      </c>
      <c r="K29" s="20"/>
      <c r="L29" s="20">
        <f t="shared" si="17"/>
        <v>0</v>
      </c>
      <c r="M29" s="20"/>
      <c r="N29" s="39">
        <f t="shared" si="17"/>
        <v>0</v>
      </c>
      <c r="O29" s="39">
        <v>0</v>
      </c>
      <c r="P29" s="39"/>
      <c r="Q29" s="37">
        <f t="shared" si="2"/>
        <v>0</v>
      </c>
      <c r="R29" s="39">
        <v>818.44905000000006</v>
      </c>
      <c r="S29" s="5"/>
    </row>
    <row r="30" spans="1:19" s="2" customFormat="1" x14ac:dyDescent="0.25">
      <c r="A30" s="46"/>
      <c r="B30" s="62"/>
      <c r="C30" s="19" t="s">
        <v>17</v>
      </c>
      <c r="D30" s="19" t="s">
        <v>27</v>
      </c>
      <c r="E30" s="19" t="s">
        <v>28</v>
      </c>
      <c r="F30" s="19" t="s">
        <v>36</v>
      </c>
      <c r="G30" s="19" t="s">
        <v>21</v>
      </c>
      <c r="H30" s="20">
        <v>943.78420000000006</v>
      </c>
      <c r="I30" s="20">
        <v>218.83</v>
      </c>
      <c r="J30" s="20">
        <f t="shared" si="16"/>
        <v>1162.6142</v>
      </c>
      <c r="K30" s="20">
        <v>68.3</v>
      </c>
      <c r="L30" s="20">
        <f t="shared" si="17"/>
        <v>1230.9141999999999</v>
      </c>
      <c r="M30" s="20"/>
      <c r="N30" s="39">
        <f t="shared" si="17"/>
        <v>1230.9141999999999</v>
      </c>
      <c r="O30" s="39">
        <v>1057.6851099999999</v>
      </c>
      <c r="P30" s="39"/>
      <c r="Q30" s="37">
        <f t="shared" si="2"/>
        <v>1057.6851099999999</v>
      </c>
      <c r="R30" s="39">
        <v>1058.51008</v>
      </c>
      <c r="S30" s="5"/>
    </row>
    <row r="31" spans="1:19" s="2" customFormat="1" x14ac:dyDescent="0.25">
      <c r="A31" s="46"/>
      <c r="B31" s="62"/>
      <c r="C31" s="19" t="s">
        <v>17</v>
      </c>
      <c r="D31" s="19" t="s">
        <v>18</v>
      </c>
      <c r="E31" s="19" t="s">
        <v>19</v>
      </c>
      <c r="F31" s="19" t="s">
        <v>37</v>
      </c>
      <c r="G31" s="19" t="s">
        <v>21</v>
      </c>
      <c r="H31" s="20">
        <v>4368.8360199999997</v>
      </c>
      <c r="I31" s="20">
        <v>740.91</v>
      </c>
      <c r="J31" s="20">
        <f t="shared" si="16"/>
        <v>5109.7460199999996</v>
      </c>
      <c r="K31" s="20">
        <v>750.81200000000001</v>
      </c>
      <c r="L31" s="20">
        <f t="shared" si="17"/>
        <v>5860.5580199999995</v>
      </c>
      <c r="M31" s="20"/>
      <c r="N31" s="39">
        <f t="shared" si="17"/>
        <v>5860.5580199999995</v>
      </c>
      <c r="O31" s="39">
        <v>4536.00036</v>
      </c>
      <c r="P31" s="39"/>
      <c r="Q31" s="37">
        <f t="shared" si="2"/>
        <v>4536.00036</v>
      </c>
      <c r="R31" s="39">
        <v>4539.5123299999996</v>
      </c>
      <c r="S31" s="5"/>
    </row>
    <row r="32" spans="1:19" s="2" customFormat="1" x14ac:dyDescent="0.25">
      <c r="A32" s="46"/>
      <c r="B32" s="62"/>
      <c r="C32" s="19" t="s">
        <v>17</v>
      </c>
      <c r="D32" s="19" t="s">
        <v>18</v>
      </c>
      <c r="E32" s="19" t="s">
        <v>19</v>
      </c>
      <c r="F32" s="19" t="s">
        <v>38</v>
      </c>
      <c r="G32" s="19" t="s">
        <v>21</v>
      </c>
      <c r="H32" s="20">
        <v>817.06489999999997</v>
      </c>
      <c r="I32" s="20">
        <v>143.27000000000001</v>
      </c>
      <c r="J32" s="20">
        <f t="shared" si="16"/>
        <v>960.33489999999995</v>
      </c>
      <c r="K32" s="20">
        <v>140.52699999999999</v>
      </c>
      <c r="L32" s="20">
        <f t="shared" si="17"/>
        <v>1100.8618999999999</v>
      </c>
      <c r="M32" s="20"/>
      <c r="N32" s="39">
        <f t="shared" si="17"/>
        <v>1100.8618999999999</v>
      </c>
      <c r="O32" s="39">
        <v>846.32542999999998</v>
      </c>
      <c r="P32" s="39"/>
      <c r="Q32" s="37">
        <f t="shared" si="2"/>
        <v>846.32542999999998</v>
      </c>
      <c r="R32" s="39">
        <v>846.93952000000002</v>
      </c>
      <c r="S32" s="5"/>
    </row>
    <row r="33" spans="1:19" s="2" customFormat="1" x14ac:dyDescent="0.25">
      <c r="A33" s="46"/>
      <c r="B33" s="62"/>
      <c r="C33" s="19" t="s">
        <v>17</v>
      </c>
      <c r="D33" s="19" t="s">
        <v>18</v>
      </c>
      <c r="E33" s="19" t="s">
        <v>19</v>
      </c>
      <c r="F33" s="19" t="s">
        <v>39</v>
      </c>
      <c r="G33" s="19" t="s">
        <v>21</v>
      </c>
      <c r="H33" s="20">
        <v>3555.1314200000002</v>
      </c>
      <c r="I33" s="20">
        <v>675.42</v>
      </c>
      <c r="J33" s="20">
        <f t="shared" si="16"/>
        <v>4230.5514199999998</v>
      </c>
      <c r="K33" s="20">
        <v>630.36099999999999</v>
      </c>
      <c r="L33" s="20">
        <f t="shared" si="17"/>
        <v>4860.9124199999997</v>
      </c>
      <c r="M33" s="20"/>
      <c r="N33" s="39">
        <f t="shared" si="17"/>
        <v>4860.9124199999997</v>
      </c>
      <c r="O33" s="39">
        <v>3692.3310700000002</v>
      </c>
      <c r="P33" s="39"/>
      <c r="Q33" s="37">
        <f t="shared" si="2"/>
        <v>3692.3310700000002</v>
      </c>
      <c r="R33" s="39">
        <v>3695.2109999999998</v>
      </c>
      <c r="S33" s="5"/>
    </row>
    <row r="34" spans="1:19" s="2" customFormat="1" x14ac:dyDescent="0.25">
      <c r="A34" s="46"/>
      <c r="B34" s="62"/>
      <c r="C34" s="19" t="s">
        <v>17</v>
      </c>
      <c r="D34" s="19" t="s">
        <v>18</v>
      </c>
      <c r="E34" s="19" t="s">
        <v>26</v>
      </c>
      <c r="F34" s="19" t="s">
        <v>40</v>
      </c>
      <c r="G34" s="19" t="s">
        <v>31</v>
      </c>
      <c r="H34" s="20">
        <v>3250.1957499999999</v>
      </c>
      <c r="I34" s="20"/>
      <c r="J34" s="20">
        <f t="shared" si="16"/>
        <v>3250.1957499999999</v>
      </c>
      <c r="K34" s="20"/>
      <c r="L34" s="20">
        <f t="shared" si="17"/>
        <v>3250.1957499999999</v>
      </c>
      <c r="M34" s="20">
        <v>1310.75</v>
      </c>
      <c r="N34" s="39">
        <f t="shared" si="17"/>
        <v>4560.9457499999999</v>
      </c>
      <c r="O34" s="39">
        <v>3050.2760699999999</v>
      </c>
      <c r="P34" s="39"/>
      <c r="Q34" s="37">
        <f t="shared" si="2"/>
        <v>3050.2760699999999</v>
      </c>
      <c r="R34" s="39">
        <v>3052.6552099999999</v>
      </c>
      <c r="S34" s="5"/>
    </row>
    <row r="35" spans="1:19" s="2" customFormat="1" x14ac:dyDescent="0.25">
      <c r="A35" s="46"/>
      <c r="B35" s="62"/>
      <c r="C35" s="19" t="s">
        <v>17</v>
      </c>
      <c r="D35" s="19" t="s">
        <v>57</v>
      </c>
      <c r="E35" s="19" t="s">
        <v>28</v>
      </c>
      <c r="F35" s="19" t="s">
        <v>58</v>
      </c>
      <c r="G35" s="19" t="s">
        <v>21</v>
      </c>
      <c r="H35" s="20">
        <v>2379.16401</v>
      </c>
      <c r="I35" s="20">
        <v>158.32</v>
      </c>
      <c r="J35" s="20">
        <f t="shared" si="16"/>
        <v>2537.4840100000001</v>
      </c>
      <c r="K35" s="20">
        <v>59.56</v>
      </c>
      <c r="L35" s="20">
        <f t="shared" si="17"/>
        <v>2597.0440100000001</v>
      </c>
      <c r="M35" s="20"/>
      <c r="N35" s="39">
        <f t="shared" si="17"/>
        <v>2597.0440100000001</v>
      </c>
      <c r="O35" s="39">
        <v>2330.7771200000002</v>
      </c>
      <c r="P35" s="39"/>
      <c r="Q35" s="37">
        <f t="shared" si="2"/>
        <v>2330.7771200000002</v>
      </c>
      <c r="R35" s="39">
        <v>2332.1582899999999</v>
      </c>
      <c r="S35" s="5"/>
    </row>
    <row r="36" spans="1:19" s="2" customFormat="1" x14ac:dyDescent="0.25">
      <c r="A36" s="46"/>
      <c r="B36" s="62"/>
      <c r="C36" s="17" t="s">
        <v>41</v>
      </c>
      <c r="D36" s="17" t="s">
        <v>8</v>
      </c>
      <c r="E36" s="17" t="s">
        <v>8</v>
      </c>
      <c r="F36" s="17" t="s">
        <v>24</v>
      </c>
      <c r="G36" s="17" t="s">
        <v>10</v>
      </c>
      <c r="H36" s="18">
        <f>H37+H38</f>
        <v>1678.5163399999999</v>
      </c>
      <c r="I36" s="18">
        <f t="shared" ref="I36:J36" si="18">I37+I38</f>
        <v>0</v>
      </c>
      <c r="J36" s="18">
        <f t="shared" si="18"/>
        <v>1678.5163399999999</v>
      </c>
      <c r="K36" s="18">
        <f t="shared" ref="K36:P36" si="19">K37+K38</f>
        <v>0</v>
      </c>
      <c r="L36" s="18">
        <f t="shared" si="19"/>
        <v>1678.5163399999999</v>
      </c>
      <c r="M36" s="18">
        <f t="shared" ref="M36:N36" si="20">M37+M38</f>
        <v>0</v>
      </c>
      <c r="N36" s="36">
        <f t="shared" si="20"/>
        <v>1678.5163399999999</v>
      </c>
      <c r="O36" s="36">
        <f t="shared" ref="O36:R36" si="21">O37+O38</f>
        <v>1678.8345899999999</v>
      </c>
      <c r="P36" s="36">
        <f t="shared" si="19"/>
        <v>0</v>
      </c>
      <c r="Q36" s="37">
        <f t="shared" si="2"/>
        <v>1678.8345899999999</v>
      </c>
      <c r="R36" s="36">
        <f t="shared" si="21"/>
        <v>1680.1440500000001</v>
      </c>
      <c r="S36" s="5"/>
    </row>
    <row r="37" spans="1:19" s="2" customFormat="1" x14ac:dyDescent="0.25">
      <c r="A37" s="46"/>
      <c r="B37" s="62"/>
      <c r="C37" s="19" t="s">
        <v>41</v>
      </c>
      <c r="D37" s="19" t="s">
        <v>19</v>
      </c>
      <c r="E37" s="19" t="s">
        <v>26</v>
      </c>
      <c r="F37" s="19" t="s">
        <v>30</v>
      </c>
      <c r="G37" s="19" t="s">
        <v>31</v>
      </c>
      <c r="H37" s="20">
        <v>1678.5163399999999</v>
      </c>
      <c r="I37" s="20"/>
      <c r="J37" s="20">
        <f>H37+I37</f>
        <v>1678.5163399999999</v>
      </c>
      <c r="K37" s="20"/>
      <c r="L37" s="20">
        <f>J37+K37</f>
        <v>1678.5163399999999</v>
      </c>
      <c r="M37" s="20"/>
      <c r="N37" s="39">
        <f>L37+M37</f>
        <v>1678.5163399999999</v>
      </c>
      <c r="O37" s="39">
        <v>1678.8345899999999</v>
      </c>
      <c r="P37" s="39"/>
      <c r="Q37" s="37">
        <f t="shared" si="2"/>
        <v>1678.8345899999999</v>
      </c>
      <c r="R37" s="39">
        <v>0</v>
      </c>
      <c r="S37" s="5"/>
    </row>
    <row r="38" spans="1:19" s="2" customFormat="1" x14ac:dyDescent="0.25">
      <c r="A38" s="46"/>
      <c r="B38" s="62"/>
      <c r="C38" s="19" t="s">
        <v>41</v>
      </c>
      <c r="D38" s="19" t="s">
        <v>19</v>
      </c>
      <c r="E38" s="19" t="s">
        <v>26</v>
      </c>
      <c r="F38" s="19" t="s">
        <v>59</v>
      </c>
      <c r="G38" s="19" t="s">
        <v>31</v>
      </c>
      <c r="H38" s="20">
        <v>0</v>
      </c>
      <c r="I38" s="20"/>
      <c r="J38" s="20">
        <f>H38+I38</f>
        <v>0</v>
      </c>
      <c r="K38" s="20"/>
      <c r="L38" s="20">
        <f>J38+K38</f>
        <v>0</v>
      </c>
      <c r="M38" s="20"/>
      <c r="N38" s="39">
        <f>L38+M38</f>
        <v>0</v>
      </c>
      <c r="O38" s="39">
        <v>0</v>
      </c>
      <c r="P38" s="39"/>
      <c r="Q38" s="37">
        <f t="shared" si="2"/>
        <v>0</v>
      </c>
      <c r="R38" s="39">
        <v>1680.1440500000001</v>
      </c>
      <c r="S38" s="5"/>
    </row>
    <row r="39" spans="1:19" s="2" customFormat="1" x14ac:dyDescent="0.25">
      <c r="A39" s="46"/>
      <c r="B39" s="62"/>
      <c r="C39" s="17" t="s">
        <v>22</v>
      </c>
      <c r="D39" s="17" t="s">
        <v>8</v>
      </c>
      <c r="E39" s="17" t="s">
        <v>8</v>
      </c>
      <c r="F39" s="17" t="s">
        <v>24</v>
      </c>
      <c r="G39" s="17" t="s">
        <v>10</v>
      </c>
      <c r="H39" s="18">
        <f>SUM(H40:H43)</f>
        <v>7513.5468099999998</v>
      </c>
      <c r="I39" s="18">
        <f t="shared" ref="I39:J39" si="22">SUM(I40:I43)</f>
        <v>0</v>
      </c>
      <c r="J39" s="18">
        <f t="shared" si="22"/>
        <v>7513.5468099999998</v>
      </c>
      <c r="K39" s="18">
        <f t="shared" ref="K39:P39" si="23">SUM(K40:K43)</f>
        <v>0</v>
      </c>
      <c r="L39" s="18">
        <f t="shared" si="23"/>
        <v>7513.5468099999998</v>
      </c>
      <c r="M39" s="18">
        <f t="shared" ref="M39:N39" si="24">SUM(M40:M43)</f>
        <v>0</v>
      </c>
      <c r="N39" s="36">
        <f t="shared" si="24"/>
        <v>7513.5468099999998</v>
      </c>
      <c r="O39" s="36">
        <f t="shared" ref="O39:R39" si="25">SUM(O40:O43)</f>
        <v>7999.9726000000001</v>
      </c>
      <c r="P39" s="36">
        <f t="shared" si="23"/>
        <v>0</v>
      </c>
      <c r="Q39" s="37">
        <f t="shared" si="2"/>
        <v>7999.9726000000001</v>
      </c>
      <c r="R39" s="36">
        <f t="shared" si="25"/>
        <v>8006.2124000000003</v>
      </c>
      <c r="S39" s="5"/>
    </row>
    <row r="40" spans="1:19" s="2" customFormat="1" x14ac:dyDescent="0.25">
      <c r="A40" s="46"/>
      <c r="B40" s="62"/>
      <c r="C40" s="19" t="s">
        <v>22</v>
      </c>
      <c r="D40" s="19" t="s">
        <v>19</v>
      </c>
      <c r="E40" s="19" t="s">
        <v>42</v>
      </c>
      <c r="F40" s="19" t="s">
        <v>43</v>
      </c>
      <c r="G40" s="19" t="s">
        <v>31</v>
      </c>
      <c r="H40" s="20">
        <v>591.22829999999999</v>
      </c>
      <c r="I40" s="20"/>
      <c r="J40" s="20">
        <f>H40+I40</f>
        <v>591.22829999999999</v>
      </c>
      <c r="K40" s="20"/>
      <c r="L40" s="20">
        <f>J40+K40</f>
        <v>591.22829999999999</v>
      </c>
      <c r="M40" s="20"/>
      <c r="N40" s="39">
        <f>L40+M40</f>
        <v>591.22829999999999</v>
      </c>
      <c r="O40" s="39">
        <v>591.34240999999997</v>
      </c>
      <c r="P40" s="39"/>
      <c r="Q40" s="37">
        <f t="shared" si="2"/>
        <v>591.34240999999997</v>
      </c>
      <c r="R40" s="39">
        <v>591.80364999999995</v>
      </c>
      <c r="S40" s="5"/>
    </row>
    <row r="41" spans="1:19" s="2" customFormat="1" x14ac:dyDescent="0.25">
      <c r="A41" s="46"/>
      <c r="B41" s="62"/>
      <c r="C41" s="19" t="s">
        <v>22</v>
      </c>
      <c r="D41" s="19" t="s">
        <v>19</v>
      </c>
      <c r="E41" s="19" t="s">
        <v>26</v>
      </c>
      <c r="F41" s="19" t="s">
        <v>30</v>
      </c>
      <c r="G41" s="19" t="s">
        <v>31</v>
      </c>
      <c r="H41" s="20">
        <v>6325.9051499999996</v>
      </c>
      <c r="I41" s="20"/>
      <c r="J41" s="20">
        <f>H41+I41</f>
        <v>6325.9051499999996</v>
      </c>
      <c r="K41" s="20"/>
      <c r="L41" s="20">
        <f>J41+K41</f>
        <v>6325.9051499999996</v>
      </c>
      <c r="M41" s="20"/>
      <c r="N41" s="39">
        <f>L41+M41</f>
        <v>6325.9051499999996</v>
      </c>
      <c r="O41" s="39">
        <v>6726.6426099999999</v>
      </c>
      <c r="P41" s="39"/>
      <c r="Q41" s="37">
        <f t="shared" si="2"/>
        <v>6726.6426099999999</v>
      </c>
      <c r="R41" s="39">
        <v>0</v>
      </c>
      <c r="S41" s="5"/>
    </row>
    <row r="42" spans="1:19" s="2" customFormat="1" x14ac:dyDescent="0.25">
      <c r="A42" s="46"/>
      <c r="B42" s="62"/>
      <c r="C42" s="19" t="s">
        <v>22</v>
      </c>
      <c r="D42" s="19" t="s">
        <v>19</v>
      </c>
      <c r="E42" s="19" t="s">
        <v>26</v>
      </c>
      <c r="F42" s="19" t="s">
        <v>59</v>
      </c>
      <c r="G42" s="19" t="s">
        <v>31</v>
      </c>
      <c r="H42" s="20">
        <v>0</v>
      </c>
      <c r="I42" s="20"/>
      <c r="J42" s="20">
        <f>H42+I42</f>
        <v>0</v>
      </c>
      <c r="K42" s="20"/>
      <c r="L42" s="20">
        <f>J42+K42</f>
        <v>0</v>
      </c>
      <c r="M42" s="20"/>
      <c r="N42" s="39">
        <f>L42+M42</f>
        <v>0</v>
      </c>
      <c r="O42" s="39">
        <v>0</v>
      </c>
      <c r="P42" s="39"/>
      <c r="Q42" s="37">
        <f t="shared" si="2"/>
        <v>0</v>
      </c>
      <c r="R42" s="39">
        <v>6731.8892400000004</v>
      </c>
      <c r="S42" s="5"/>
    </row>
    <row r="43" spans="1:19" s="2" customFormat="1" x14ac:dyDescent="0.25">
      <c r="A43" s="47"/>
      <c r="B43" s="62"/>
      <c r="C43" s="19" t="s">
        <v>22</v>
      </c>
      <c r="D43" s="19" t="s">
        <v>28</v>
      </c>
      <c r="E43" s="19" t="s">
        <v>44</v>
      </c>
      <c r="F43" s="19" t="s">
        <v>45</v>
      </c>
      <c r="G43" s="19" t="s">
        <v>31</v>
      </c>
      <c r="H43" s="20">
        <v>596.41336000000001</v>
      </c>
      <c r="I43" s="20"/>
      <c r="J43" s="20">
        <f>H43+I43</f>
        <v>596.41336000000001</v>
      </c>
      <c r="K43" s="20"/>
      <c r="L43" s="20">
        <f>J43+K43</f>
        <v>596.41336000000001</v>
      </c>
      <c r="M43" s="20"/>
      <c r="N43" s="39">
        <f>L43+M43</f>
        <v>596.41336000000001</v>
      </c>
      <c r="O43" s="39">
        <v>681.98757999999998</v>
      </c>
      <c r="P43" s="39"/>
      <c r="Q43" s="37">
        <f t="shared" si="2"/>
        <v>681.98757999999998</v>
      </c>
      <c r="R43" s="39">
        <v>682.51950999999997</v>
      </c>
      <c r="S43" s="5"/>
    </row>
    <row r="44" spans="1:19" s="2" customFormat="1" x14ac:dyDescent="0.25">
      <c r="A44" s="32"/>
      <c r="B44" s="63"/>
      <c r="C44" s="17" t="s">
        <v>53</v>
      </c>
      <c r="D44" s="17" t="s">
        <v>8</v>
      </c>
      <c r="E44" s="17" t="s">
        <v>8</v>
      </c>
      <c r="F44" s="17" t="s">
        <v>24</v>
      </c>
      <c r="G44" s="17" t="s">
        <v>10</v>
      </c>
      <c r="H44" s="18">
        <f>H45</f>
        <v>363.22</v>
      </c>
      <c r="I44" s="18">
        <f t="shared" ref="I44:P44" si="26">I45</f>
        <v>0</v>
      </c>
      <c r="J44" s="18">
        <f t="shared" si="26"/>
        <v>363.22</v>
      </c>
      <c r="K44" s="18">
        <f t="shared" si="26"/>
        <v>0</v>
      </c>
      <c r="L44" s="18">
        <f t="shared" si="26"/>
        <v>363.22</v>
      </c>
      <c r="M44" s="18">
        <f t="shared" si="26"/>
        <v>0</v>
      </c>
      <c r="N44" s="36">
        <f t="shared" si="26"/>
        <v>363.22</v>
      </c>
      <c r="O44" s="36">
        <f t="shared" ref="O44:R44" si="27">O45</f>
        <v>363.29</v>
      </c>
      <c r="P44" s="36">
        <f t="shared" si="26"/>
        <v>0</v>
      </c>
      <c r="Q44" s="37">
        <f t="shared" si="2"/>
        <v>363.29</v>
      </c>
      <c r="R44" s="36">
        <f t="shared" si="27"/>
        <v>363.57</v>
      </c>
      <c r="S44" s="5"/>
    </row>
    <row r="45" spans="1:19" s="2" customFormat="1" x14ac:dyDescent="0.25">
      <c r="A45" s="32"/>
      <c r="B45" s="57"/>
      <c r="C45" s="19" t="s">
        <v>53</v>
      </c>
      <c r="D45" s="19" t="s">
        <v>19</v>
      </c>
      <c r="E45" s="19" t="s">
        <v>46</v>
      </c>
      <c r="F45" s="19" t="s">
        <v>70</v>
      </c>
      <c r="G45" s="19" t="s">
        <v>31</v>
      </c>
      <c r="H45" s="20">
        <v>363.22</v>
      </c>
      <c r="I45" s="20"/>
      <c r="J45" s="20">
        <f>H45+I45</f>
        <v>363.22</v>
      </c>
      <c r="K45" s="20"/>
      <c r="L45" s="20">
        <f>J45+K45</f>
        <v>363.22</v>
      </c>
      <c r="M45" s="20"/>
      <c r="N45" s="39">
        <f>L45+M45</f>
        <v>363.22</v>
      </c>
      <c r="O45" s="39">
        <v>363.29</v>
      </c>
      <c r="P45" s="39"/>
      <c r="Q45" s="37">
        <f t="shared" si="2"/>
        <v>363.29</v>
      </c>
      <c r="R45" s="39">
        <v>363.57</v>
      </c>
      <c r="S45" s="5"/>
    </row>
    <row r="46" spans="1:19" s="2" customFormat="1" ht="35.25" customHeight="1" x14ac:dyDescent="0.25">
      <c r="A46" s="15">
        <v>3</v>
      </c>
      <c r="B46" s="12" t="s">
        <v>11</v>
      </c>
      <c r="C46" s="17" t="s">
        <v>22</v>
      </c>
      <c r="D46" s="17" t="s">
        <v>26</v>
      </c>
      <c r="E46" s="17" t="s">
        <v>29</v>
      </c>
      <c r="F46" s="17" t="s">
        <v>64</v>
      </c>
      <c r="G46" s="17" t="s">
        <v>20</v>
      </c>
      <c r="H46" s="18">
        <v>21147</v>
      </c>
      <c r="I46" s="18">
        <v>0</v>
      </c>
      <c r="J46" s="18">
        <v>21147</v>
      </c>
      <c r="K46" s="18">
        <v>0</v>
      </c>
      <c r="L46" s="18">
        <v>21147</v>
      </c>
      <c r="M46" s="18">
        <v>0</v>
      </c>
      <c r="N46" s="36">
        <f>L46+M46</f>
        <v>21147</v>
      </c>
      <c r="O46" s="36">
        <v>19335</v>
      </c>
      <c r="P46" s="36">
        <v>0</v>
      </c>
      <c r="Q46" s="40">
        <f t="shared" si="2"/>
        <v>19335</v>
      </c>
      <c r="R46" s="36">
        <v>18368</v>
      </c>
      <c r="S46" s="5"/>
    </row>
    <row r="47" spans="1:19" s="2" customFormat="1" ht="66.75" customHeight="1" x14ac:dyDescent="0.25">
      <c r="A47" s="15">
        <v>4</v>
      </c>
      <c r="B47" s="12" t="s">
        <v>56</v>
      </c>
      <c r="C47" s="17" t="s">
        <v>22</v>
      </c>
      <c r="D47" s="17" t="s">
        <v>26</v>
      </c>
      <c r="E47" s="17" t="s">
        <v>29</v>
      </c>
      <c r="F47" s="17" t="s">
        <v>69</v>
      </c>
      <c r="G47" s="17" t="s">
        <v>20</v>
      </c>
      <c r="H47" s="18">
        <v>2148</v>
      </c>
      <c r="I47" s="18">
        <v>0</v>
      </c>
      <c r="J47" s="18">
        <v>2148</v>
      </c>
      <c r="K47" s="18">
        <v>0</v>
      </c>
      <c r="L47" s="18">
        <v>2148</v>
      </c>
      <c r="M47" s="18">
        <v>0</v>
      </c>
      <c r="N47" s="36">
        <f>L47+M47</f>
        <v>2148</v>
      </c>
      <c r="O47" s="36">
        <v>0</v>
      </c>
      <c r="P47" s="36">
        <v>0</v>
      </c>
      <c r="Q47" s="37">
        <f t="shared" si="2"/>
        <v>0</v>
      </c>
      <c r="R47" s="36">
        <v>0</v>
      </c>
      <c r="S47" s="5"/>
    </row>
    <row r="48" spans="1:19" s="2" customFormat="1" ht="29.25" customHeight="1" x14ac:dyDescent="0.25">
      <c r="A48" s="15">
        <v>5</v>
      </c>
      <c r="B48" s="12" t="s">
        <v>12</v>
      </c>
      <c r="C48" s="17" t="s">
        <v>22</v>
      </c>
      <c r="D48" s="17" t="s">
        <v>26</v>
      </c>
      <c r="E48" s="17" t="s">
        <v>47</v>
      </c>
      <c r="F48" s="17" t="s">
        <v>66</v>
      </c>
      <c r="G48" s="17" t="s">
        <v>20</v>
      </c>
      <c r="H48" s="18">
        <v>0</v>
      </c>
      <c r="I48" s="18">
        <v>0</v>
      </c>
      <c r="J48" s="18">
        <v>0</v>
      </c>
      <c r="K48" s="18">
        <v>0</v>
      </c>
      <c r="L48" s="18">
        <v>0</v>
      </c>
      <c r="M48" s="18">
        <v>0</v>
      </c>
      <c r="N48" s="36">
        <v>0</v>
      </c>
      <c r="O48" s="36">
        <v>2100.3000000000002</v>
      </c>
      <c r="P48" s="36">
        <v>0</v>
      </c>
      <c r="Q48" s="37">
        <f t="shared" si="2"/>
        <v>2100.3000000000002</v>
      </c>
      <c r="R48" s="36">
        <v>3536.4</v>
      </c>
      <c r="S48" s="5"/>
    </row>
    <row r="49" spans="1:19" s="2" customFormat="1" ht="63" x14ac:dyDescent="0.25">
      <c r="A49" s="25">
        <v>6</v>
      </c>
      <c r="B49" s="26" t="s">
        <v>68</v>
      </c>
      <c r="C49" s="17" t="s">
        <v>25</v>
      </c>
      <c r="D49" s="17" t="s">
        <v>27</v>
      </c>
      <c r="E49" s="17" t="s">
        <v>19</v>
      </c>
      <c r="F49" s="17" t="s">
        <v>71</v>
      </c>
      <c r="G49" s="17" t="s">
        <v>20</v>
      </c>
      <c r="H49" s="18">
        <v>4365.5</v>
      </c>
      <c r="I49" s="18">
        <v>0</v>
      </c>
      <c r="J49" s="18">
        <v>4365.5</v>
      </c>
      <c r="K49" s="18">
        <v>0</v>
      </c>
      <c r="L49" s="18">
        <v>4365.5</v>
      </c>
      <c r="M49" s="18">
        <v>-2</v>
      </c>
      <c r="N49" s="36">
        <f t="shared" ref="N49:N54" si="28">L49+M49</f>
        <v>4363.5</v>
      </c>
      <c r="O49" s="36">
        <v>0</v>
      </c>
      <c r="P49" s="36">
        <v>0</v>
      </c>
      <c r="Q49" s="37">
        <f t="shared" si="2"/>
        <v>0</v>
      </c>
      <c r="R49" s="36">
        <v>0</v>
      </c>
      <c r="S49" s="5"/>
    </row>
    <row r="50" spans="1:19" s="2" customFormat="1" ht="47.25" customHeight="1" x14ac:dyDescent="0.25">
      <c r="A50" s="52">
        <v>7</v>
      </c>
      <c r="B50" s="54" t="s">
        <v>13</v>
      </c>
      <c r="C50" s="17" t="s">
        <v>25</v>
      </c>
      <c r="D50" s="17" t="s">
        <v>27</v>
      </c>
      <c r="E50" s="17" t="s">
        <v>27</v>
      </c>
      <c r="F50" s="17" t="s">
        <v>62</v>
      </c>
      <c r="G50" s="17" t="s">
        <v>20</v>
      </c>
      <c r="H50" s="18">
        <v>95.89</v>
      </c>
      <c r="I50" s="18">
        <v>-10.0867</v>
      </c>
      <c r="J50" s="18">
        <f>H50+I50</f>
        <v>85.803300000000007</v>
      </c>
      <c r="K50" s="18">
        <v>-85.803299999999993</v>
      </c>
      <c r="L50" s="18">
        <f>J50+K50</f>
        <v>0</v>
      </c>
      <c r="M50" s="18"/>
      <c r="N50" s="36">
        <f t="shared" si="28"/>
        <v>0</v>
      </c>
      <c r="O50" s="36">
        <v>95.89</v>
      </c>
      <c r="P50" s="36"/>
      <c r="Q50" s="37">
        <f t="shared" si="2"/>
        <v>95.89</v>
      </c>
      <c r="R50" s="36">
        <v>95.89</v>
      </c>
      <c r="S50" s="5"/>
    </row>
    <row r="51" spans="1:19" s="2" customFormat="1" ht="47.25" customHeight="1" x14ac:dyDescent="0.25">
      <c r="A51" s="53"/>
      <c r="B51" s="55"/>
      <c r="C51" s="17" t="s">
        <v>17</v>
      </c>
      <c r="D51" s="17" t="s">
        <v>57</v>
      </c>
      <c r="E51" s="17" t="s">
        <v>28</v>
      </c>
      <c r="F51" s="17" t="s">
        <v>63</v>
      </c>
      <c r="G51" s="17" t="s">
        <v>21</v>
      </c>
      <c r="H51" s="34">
        <v>95.89</v>
      </c>
      <c r="I51" s="34">
        <v>8.9766999999999992</v>
      </c>
      <c r="J51" s="35">
        <f>H51+I51</f>
        <v>104.86669999999999</v>
      </c>
      <c r="K51" s="35">
        <v>4.0000000000000001E-3</v>
      </c>
      <c r="L51" s="36">
        <f>J51+K51</f>
        <v>104.8707</v>
      </c>
      <c r="M51" s="36">
        <v>4.0000000000000001E-3</v>
      </c>
      <c r="N51" s="36">
        <f t="shared" si="28"/>
        <v>104.8747</v>
      </c>
      <c r="O51" s="36">
        <v>95.89</v>
      </c>
      <c r="P51" s="36"/>
      <c r="Q51" s="37">
        <f t="shared" si="2"/>
        <v>95.89</v>
      </c>
      <c r="R51" s="36">
        <v>95.89</v>
      </c>
      <c r="S51" s="5"/>
    </row>
    <row r="52" spans="1:19" s="2" customFormat="1" ht="47.25" customHeight="1" x14ac:dyDescent="0.25">
      <c r="A52" s="45">
        <v>8</v>
      </c>
      <c r="B52" s="56" t="s">
        <v>14</v>
      </c>
      <c r="C52" s="17" t="s">
        <v>22</v>
      </c>
      <c r="D52" s="17" t="s">
        <v>27</v>
      </c>
      <c r="E52" s="17" t="s">
        <v>23</v>
      </c>
      <c r="F52" s="17" t="s">
        <v>61</v>
      </c>
      <c r="G52" s="17" t="s">
        <v>20</v>
      </c>
      <c r="H52" s="18">
        <v>21.09</v>
      </c>
      <c r="I52" s="18">
        <v>9.6000000000000002E-2</v>
      </c>
      <c r="J52" s="33">
        <f>H52+I52</f>
        <v>21.186</v>
      </c>
      <c r="K52" s="18"/>
      <c r="L52" s="33">
        <f>J52+K52</f>
        <v>21.186</v>
      </c>
      <c r="M52" s="33"/>
      <c r="N52" s="36">
        <f t="shared" si="28"/>
        <v>21.186</v>
      </c>
      <c r="O52" s="36">
        <v>31.09</v>
      </c>
      <c r="P52" s="36"/>
      <c r="Q52" s="37">
        <f t="shared" si="2"/>
        <v>31.09</v>
      </c>
      <c r="R52" s="36">
        <v>31.09</v>
      </c>
      <c r="S52" s="5"/>
    </row>
    <row r="53" spans="1:19" s="2" customFormat="1" ht="47.25" customHeight="1" x14ac:dyDescent="0.25">
      <c r="A53" s="53"/>
      <c r="B53" s="57"/>
      <c r="C53" s="17" t="s">
        <v>53</v>
      </c>
      <c r="D53" s="17" t="s">
        <v>27</v>
      </c>
      <c r="E53" s="17" t="s">
        <v>23</v>
      </c>
      <c r="F53" s="17" t="s">
        <v>61</v>
      </c>
      <c r="G53" s="17" t="s">
        <v>20</v>
      </c>
      <c r="H53" s="18">
        <v>10</v>
      </c>
      <c r="I53" s="18">
        <v>-0.1</v>
      </c>
      <c r="J53" s="18">
        <f>H53+I53</f>
        <v>9.9</v>
      </c>
      <c r="K53" s="18"/>
      <c r="L53" s="18">
        <f>J53+K53</f>
        <v>9.9</v>
      </c>
      <c r="M53" s="18"/>
      <c r="N53" s="36">
        <f t="shared" si="28"/>
        <v>9.9</v>
      </c>
      <c r="O53" s="36">
        <v>0</v>
      </c>
      <c r="P53" s="36"/>
      <c r="Q53" s="37">
        <f t="shared" si="2"/>
        <v>0</v>
      </c>
      <c r="R53" s="36">
        <v>0</v>
      </c>
      <c r="S53" s="5"/>
    </row>
    <row r="54" spans="1:19" s="2" customFormat="1" ht="47.25" customHeight="1" x14ac:dyDescent="0.25">
      <c r="A54" s="15">
        <v>9</v>
      </c>
      <c r="B54" s="16" t="s">
        <v>55</v>
      </c>
      <c r="C54" s="17" t="s">
        <v>22</v>
      </c>
      <c r="D54" s="17" t="s">
        <v>23</v>
      </c>
      <c r="E54" s="17" t="s">
        <v>42</v>
      </c>
      <c r="F54" s="17" t="s">
        <v>67</v>
      </c>
      <c r="G54" s="17" t="s">
        <v>20</v>
      </c>
      <c r="H54" s="18">
        <v>2077.6</v>
      </c>
      <c r="I54" s="18">
        <v>0</v>
      </c>
      <c r="J54" s="18">
        <v>2077.6</v>
      </c>
      <c r="K54" s="18">
        <v>0</v>
      </c>
      <c r="L54" s="18">
        <v>2077.6</v>
      </c>
      <c r="M54" s="18">
        <v>0</v>
      </c>
      <c r="N54" s="36">
        <f t="shared" si="28"/>
        <v>2077.6</v>
      </c>
      <c r="O54" s="36">
        <v>0</v>
      </c>
      <c r="P54" s="36">
        <v>5110.8</v>
      </c>
      <c r="Q54" s="40">
        <f t="shared" si="2"/>
        <v>5110.8</v>
      </c>
      <c r="R54" s="36">
        <v>0</v>
      </c>
      <c r="S54" s="5"/>
    </row>
    <row r="55" spans="1:19" s="7" customFormat="1" x14ac:dyDescent="0.25">
      <c r="A55" s="13"/>
      <c r="B55" s="14" t="s">
        <v>50</v>
      </c>
      <c r="C55" s="17" t="s">
        <v>10</v>
      </c>
      <c r="D55" s="17" t="s">
        <v>8</v>
      </c>
      <c r="E55" s="17" t="s">
        <v>8</v>
      </c>
      <c r="F55" s="17" t="s">
        <v>9</v>
      </c>
      <c r="G55" s="17" t="s">
        <v>10</v>
      </c>
      <c r="H55" s="21">
        <f t="shared" ref="H55:P55" si="29">H15+H18+H46++H47+H48+H49+H50+H51+H52+H53+H54</f>
        <v>62339.872369999997</v>
      </c>
      <c r="I55" s="21">
        <f t="shared" si="29"/>
        <v>2159.8860000000004</v>
      </c>
      <c r="J55" s="21">
        <f t="shared" si="29"/>
        <v>64499.758369999996</v>
      </c>
      <c r="K55" s="21">
        <f t="shared" si="29"/>
        <v>1627.9006999999999</v>
      </c>
      <c r="L55" s="21">
        <f t="shared" si="29"/>
        <v>66127.659070000009</v>
      </c>
      <c r="M55" s="21">
        <f t="shared" si="29"/>
        <v>1455.3039999999999</v>
      </c>
      <c r="N55" s="41">
        <f t="shared" si="29"/>
        <v>67582.963069999998</v>
      </c>
      <c r="O55" s="41">
        <f t="shared" si="29"/>
        <v>54378.369246999995</v>
      </c>
      <c r="P55" s="41">
        <f t="shared" si="29"/>
        <v>5110.8</v>
      </c>
      <c r="Q55" s="37">
        <f t="shared" si="2"/>
        <v>59489.169246999998</v>
      </c>
      <c r="R55" s="41">
        <f>R15+R18+R46++R47+R48+R49+R50+R51+R52+R53+R54</f>
        <v>54873.069109999997</v>
      </c>
      <c r="S55" s="6"/>
    </row>
    <row r="57" spans="1:19" ht="15" x14ac:dyDescent="0.25">
      <c r="A57" s="44" t="s">
        <v>51</v>
      </c>
      <c r="B57" s="44"/>
      <c r="C57" s="44"/>
      <c r="D57" s="44"/>
      <c r="E57" s="44"/>
      <c r="F57" s="44"/>
      <c r="G57" s="44"/>
      <c r="H57" s="44"/>
      <c r="I57" s="44"/>
      <c r="J57" s="44"/>
      <c r="K57" s="44"/>
      <c r="L57" s="44"/>
      <c r="M57" s="44"/>
      <c r="N57" s="44"/>
      <c r="O57" s="44"/>
      <c r="P57" s="44"/>
      <c r="Q57" s="44"/>
      <c r="R57" s="44"/>
    </row>
  </sheetData>
  <sheetProtection formatCells="0" formatColumns="0" formatRows="0" insertColumns="0" insertRows="0" insertHyperlinks="0" deleteColumns="0" deleteRows="0" sort="0" autoFilter="0" pivotTables="0"/>
  <mergeCells count="19">
    <mergeCell ref="F8:R8"/>
    <mergeCell ref="F9:R9"/>
    <mergeCell ref="A57:R57"/>
    <mergeCell ref="A18:A43"/>
    <mergeCell ref="O13:R13"/>
    <mergeCell ref="B11:R11"/>
    <mergeCell ref="B12:R12"/>
    <mergeCell ref="A50:A51"/>
    <mergeCell ref="B50:B51"/>
    <mergeCell ref="A52:A53"/>
    <mergeCell ref="B52:B53"/>
    <mergeCell ref="A15:A17"/>
    <mergeCell ref="B15:B17"/>
    <mergeCell ref="B18:B45"/>
    <mergeCell ref="F1:R1"/>
    <mergeCell ref="F2:R2"/>
    <mergeCell ref="F3:R3"/>
    <mergeCell ref="F6:R6"/>
    <mergeCell ref="F7:R7"/>
  </mergeCells>
  <pageMargins left="0.9055118110236221" right="0.51181102362204722" top="0.39370078740157483" bottom="0.31496062992125984" header="0.31496062992125984" footer="0.31496062992125984"/>
  <pageSetup paperSize="9" scale="53" fitToHeight="0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Козлова Надежда Юрьевна</dc:creator>
  <cp:lastModifiedBy>fin</cp:lastModifiedBy>
  <cp:lastPrinted>2024-12-16T11:16:22Z</cp:lastPrinted>
  <dcterms:created xsi:type="dcterms:W3CDTF">2021-10-06T14:36:51Z</dcterms:created>
  <dcterms:modified xsi:type="dcterms:W3CDTF">2024-12-23T06:35:51Z</dcterms:modified>
</cp:coreProperties>
</file>