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сполнение бюджета\2024\За 9 месяцев\"/>
    </mc:Choice>
  </mc:AlternateContent>
  <bookViews>
    <workbookView xWindow="-120" yWindow="-120" windowWidth="19440" windowHeight="15000"/>
  </bookViews>
  <sheets>
    <sheet name="2024" sheetId="16" r:id="rId1"/>
  </sheets>
  <definedNames>
    <definedName name="_xlnm._FilterDatabase" localSheetId="0" hidden="1">'2024'!$A$6:$C$99</definedName>
    <definedName name="_xlnm.Print_Titles" localSheetId="0">'2024'!$6:$6</definedName>
    <definedName name="_xlnm.Print_Area" localSheetId="0">'2024'!$A$1:$I$100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5" i="16" l="1"/>
  <c r="K86" i="16"/>
  <c r="K88" i="16"/>
  <c r="K57" i="16"/>
  <c r="K58" i="16"/>
  <c r="K59" i="16"/>
  <c r="K60" i="16"/>
  <c r="K61" i="16"/>
  <c r="K62" i="16"/>
  <c r="K43" i="16"/>
  <c r="K44" i="16"/>
  <c r="K45" i="16"/>
  <c r="K46" i="16"/>
  <c r="K49" i="16"/>
  <c r="K50" i="16"/>
  <c r="K52" i="16"/>
  <c r="K54" i="16"/>
  <c r="K16" i="16"/>
  <c r="K10" i="16"/>
  <c r="J96" i="16" l="1"/>
  <c r="J93" i="16"/>
  <c r="J90" i="16"/>
  <c r="J84" i="16"/>
  <c r="J82" i="16"/>
  <c r="J80" i="16"/>
  <c r="J78" i="16"/>
  <c r="J76" i="16"/>
  <c r="J71" i="16"/>
  <c r="J65" i="16"/>
  <c r="J63" i="16"/>
  <c r="J55" i="16"/>
  <c r="J40" i="16"/>
  <c r="J39" i="16" s="1"/>
  <c r="J41" i="16"/>
  <c r="J32" i="16"/>
  <c r="H14" i="16"/>
  <c r="J14" i="16"/>
  <c r="J35" i="16"/>
  <c r="J29" i="16"/>
  <c r="J27" i="16"/>
  <c r="J24" i="16"/>
  <c r="J21" i="16"/>
  <c r="J19" i="16"/>
  <c r="J12" i="16"/>
  <c r="J9" i="16"/>
  <c r="J47" i="16" l="1"/>
  <c r="J89" i="16"/>
  <c r="J70" i="16"/>
  <c r="J8" i="16"/>
  <c r="I37" i="16"/>
  <c r="K37" i="16" s="1"/>
  <c r="H35" i="16"/>
  <c r="F35" i="16"/>
  <c r="D35" i="16"/>
  <c r="C35" i="16"/>
  <c r="I34" i="16"/>
  <c r="K34" i="16" s="1"/>
  <c r="H32" i="16"/>
  <c r="D32" i="16"/>
  <c r="F32" i="16"/>
  <c r="C32" i="16"/>
  <c r="J38" i="16" l="1"/>
  <c r="H96" i="16"/>
  <c r="H93" i="16"/>
  <c r="H90" i="16"/>
  <c r="H84" i="16"/>
  <c r="H82" i="16"/>
  <c r="H80" i="16"/>
  <c r="H78" i="16"/>
  <c r="H76" i="16"/>
  <c r="H71" i="16"/>
  <c r="H65" i="16"/>
  <c r="H63" i="16"/>
  <c r="H55" i="16"/>
  <c r="I53" i="16"/>
  <c r="K53" i="16" s="1"/>
  <c r="H53" i="16"/>
  <c r="I51" i="16"/>
  <c r="K51" i="16" s="1"/>
  <c r="H51" i="16"/>
  <c r="I48" i="16"/>
  <c r="K48" i="16" s="1"/>
  <c r="H48" i="16"/>
  <c r="H41" i="16"/>
  <c r="H40" i="16"/>
  <c r="H39" i="16" s="1"/>
  <c r="H29" i="16"/>
  <c r="H27" i="16"/>
  <c r="H24" i="16"/>
  <c r="H21" i="16"/>
  <c r="H19" i="16"/>
  <c r="H12" i="16"/>
  <c r="H9" i="16"/>
  <c r="F96" i="16"/>
  <c r="H89" i="16" l="1"/>
  <c r="H47" i="16"/>
  <c r="J98" i="16"/>
  <c r="H70" i="16"/>
  <c r="H38" i="16" s="1"/>
  <c r="H8" i="16"/>
  <c r="F93" i="16"/>
  <c r="F90" i="16"/>
  <c r="F84" i="16"/>
  <c r="F82" i="16"/>
  <c r="F80" i="16"/>
  <c r="F78" i="16"/>
  <c r="F76" i="16"/>
  <c r="F71" i="16"/>
  <c r="F65" i="16"/>
  <c r="F63" i="16"/>
  <c r="F55" i="16"/>
  <c r="G53" i="16"/>
  <c r="F53" i="16"/>
  <c r="G51" i="16"/>
  <c r="F51" i="16"/>
  <c r="G48" i="16"/>
  <c r="F48" i="16"/>
  <c r="F41" i="16"/>
  <c r="F40" i="16"/>
  <c r="F39" i="16" s="1"/>
  <c r="F29" i="16"/>
  <c r="F27" i="16"/>
  <c r="F24" i="16"/>
  <c r="F21" i="16"/>
  <c r="F19" i="16"/>
  <c r="F14" i="16"/>
  <c r="F12" i="16"/>
  <c r="F9" i="16"/>
  <c r="E97" i="16"/>
  <c r="E96" i="16" s="1"/>
  <c r="D96" i="16"/>
  <c r="C96" i="16"/>
  <c r="E94" i="16"/>
  <c r="E95" i="16"/>
  <c r="G95" i="16" s="1"/>
  <c r="I95" i="16" s="1"/>
  <c r="K95" i="16" s="1"/>
  <c r="D93" i="16"/>
  <c r="D90" i="16"/>
  <c r="C90" i="16"/>
  <c r="E91" i="16"/>
  <c r="G91" i="16" s="1"/>
  <c r="E92" i="16"/>
  <c r="G92" i="16" s="1"/>
  <c r="I92" i="16" s="1"/>
  <c r="K92" i="16" s="1"/>
  <c r="E87" i="16"/>
  <c r="G87" i="16" s="1"/>
  <c r="D84" i="16"/>
  <c r="E83" i="16"/>
  <c r="E82" i="16" s="1"/>
  <c r="D82" i="16"/>
  <c r="E81" i="16"/>
  <c r="E80" i="16" s="1"/>
  <c r="D80" i="16"/>
  <c r="E79" i="16"/>
  <c r="E78" i="16" s="1"/>
  <c r="D78" i="16"/>
  <c r="E77" i="16"/>
  <c r="E76" i="16" s="1"/>
  <c r="D76" i="16"/>
  <c r="E72" i="16"/>
  <c r="G72" i="16" s="1"/>
  <c r="I72" i="16" s="1"/>
  <c r="K72" i="16" s="1"/>
  <c r="E73" i="16"/>
  <c r="G73" i="16" s="1"/>
  <c r="I73" i="16" s="1"/>
  <c r="K73" i="16" s="1"/>
  <c r="E74" i="16"/>
  <c r="G74" i="16" s="1"/>
  <c r="I74" i="16" s="1"/>
  <c r="K74" i="16" s="1"/>
  <c r="E75" i="16"/>
  <c r="G75" i="16" s="1"/>
  <c r="I75" i="16" s="1"/>
  <c r="K75" i="16" s="1"/>
  <c r="D71" i="16"/>
  <c r="E66" i="16"/>
  <c r="G66" i="16" s="1"/>
  <c r="I66" i="16" s="1"/>
  <c r="K66" i="16" s="1"/>
  <c r="E67" i="16"/>
  <c r="G67" i="16" s="1"/>
  <c r="I67" i="16" s="1"/>
  <c r="K67" i="16" s="1"/>
  <c r="E68" i="16"/>
  <c r="G68" i="16" s="1"/>
  <c r="I68" i="16" s="1"/>
  <c r="K68" i="16" s="1"/>
  <c r="E69" i="16"/>
  <c r="G69" i="16" s="1"/>
  <c r="I69" i="16" s="1"/>
  <c r="K69" i="16" s="1"/>
  <c r="D65" i="16"/>
  <c r="E64" i="16"/>
  <c r="E63" i="16" s="1"/>
  <c r="D63" i="16"/>
  <c r="E56" i="16"/>
  <c r="G56" i="16" s="1"/>
  <c r="D48" i="16"/>
  <c r="E48" i="16"/>
  <c r="D51" i="16"/>
  <c r="E51" i="16"/>
  <c r="D53" i="16"/>
  <c r="E53" i="16"/>
  <c r="D55" i="16"/>
  <c r="E55" i="16"/>
  <c r="E42" i="16"/>
  <c r="E41" i="16" s="1"/>
  <c r="D41" i="16"/>
  <c r="D40" i="16"/>
  <c r="E15" i="16"/>
  <c r="G15" i="16" s="1"/>
  <c r="E17" i="16"/>
  <c r="G17" i="16" s="1"/>
  <c r="I17" i="16" s="1"/>
  <c r="K17" i="16" s="1"/>
  <c r="E18" i="16"/>
  <c r="G18" i="16" s="1"/>
  <c r="I18" i="16" s="1"/>
  <c r="K18" i="16" s="1"/>
  <c r="E20" i="16"/>
  <c r="G20" i="16" s="1"/>
  <c r="E22" i="16"/>
  <c r="G22" i="16" s="1"/>
  <c r="E23" i="16"/>
  <c r="G23" i="16" s="1"/>
  <c r="I23" i="16" s="1"/>
  <c r="K23" i="16" s="1"/>
  <c r="E25" i="16"/>
  <c r="G25" i="16" s="1"/>
  <c r="I25" i="16" s="1"/>
  <c r="K25" i="16" s="1"/>
  <c r="E26" i="16"/>
  <c r="G26" i="16" s="1"/>
  <c r="I26" i="16" s="1"/>
  <c r="K26" i="16" s="1"/>
  <c r="E28" i="16"/>
  <c r="G28" i="16" s="1"/>
  <c r="E30" i="16"/>
  <c r="G30" i="16" s="1"/>
  <c r="I30" i="16" s="1"/>
  <c r="K30" i="16" s="1"/>
  <c r="E31" i="16"/>
  <c r="E33" i="16"/>
  <c r="E36" i="16"/>
  <c r="E35" i="16" s="1"/>
  <c r="D29" i="16"/>
  <c r="D27" i="16"/>
  <c r="D24" i="16"/>
  <c r="D21" i="16"/>
  <c r="D19" i="16"/>
  <c r="D14" i="16"/>
  <c r="E13" i="16"/>
  <c r="G13" i="16" s="1"/>
  <c r="D12" i="16"/>
  <c r="E11" i="16"/>
  <c r="E9" i="16" s="1"/>
  <c r="D9" i="16"/>
  <c r="I15" i="16" l="1"/>
  <c r="G14" i="16"/>
  <c r="E27" i="16"/>
  <c r="E40" i="16"/>
  <c r="E39" i="16" s="1"/>
  <c r="E12" i="16"/>
  <c r="E29" i="16"/>
  <c r="I24" i="16"/>
  <c r="K24" i="16" s="1"/>
  <c r="G12" i="16"/>
  <c r="I13" i="16"/>
  <c r="G84" i="16"/>
  <c r="I87" i="16"/>
  <c r="G83" i="16"/>
  <c r="G90" i="16"/>
  <c r="I91" i="16"/>
  <c r="G27" i="16"/>
  <c r="I28" i="16"/>
  <c r="G21" i="16"/>
  <c r="I22" i="16"/>
  <c r="I65" i="16"/>
  <c r="K65" i="16" s="1"/>
  <c r="G33" i="16"/>
  <c r="E32" i="16"/>
  <c r="G19" i="16"/>
  <c r="I20" i="16"/>
  <c r="G55" i="16"/>
  <c r="I56" i="16"/>
  <c r="I71" i="16"/>
  <c r="K71" i="16" s="1"/>
  <c r="G77" i="16"/>
  <c r="G81" i="16"/>
  <c r="H98" i="16"/>
  <c r="G11" i="16"/>
  <c r="G42" i="16"/>
  <c r="I42" i="16" s="1"/>
  <c r="K42" i="16" s="1"/>
  <c r="E19" i="16"/>
  <c r="F47" i="16"/>
  <c r="E93" i="16"/>
  <c r="G94" i="16"/>
  <c r="G71" i="16"/>
  <c r="G31" i="16"/>
  <c r="G65" i="16"/>
  <c r="G24" i="16"/>
  <c r="F70" i="16"/>
  <c r="E84" i="16"/>
  <c r="G79" i="16"/>
  <c r="E65" i="16"/>
  <c r="E47" i="16" s="1"/>
  <c r="G36" i="16"/>
  <c r="G64" i="16"/>
  <c r="G97" i="16"/>
  <c r="F89" i="16"/>
  <c r="F8" i="16"/>
  <c r="E71" i="16"/>
  <c r="E70" i="16" s="1"/>
  <c r="D89" i="16"/>
  <c r="E90" i="16"/>
  <c r="E89" i="16" s="1"/>
  <c r="E14" i="16"/>
  <c r="D39" i="16"/>
  <c r="D70" i="16"/>
  <c r="D47" i="16"/>
  <c r="E21" i="16"/>
  <c r="E24" i="16"/>
  <c r="D8" i="16"/>
  <c r="C93" i="16"/>
  <c r="I21" i="16" l="1"/>
  <c r="K21" i="16" s="1"/>
  <c r="K22" i="16"/>
  <c r="I90" i="16"/>
  <c r="K90" i="16" s="1"/>
  <c r="K91" i="16"/>
  <c r="I19" i="16"/>
  <c r="K19" i="16" s="1"/>
  <c r="K20" i="16"/>
  <c r="I84" i="16"/>
  <c r="K84" i="16" s="1"/>
  <c r="K87" i="16"/>
  <c r="I55" i="16"/>
  <c r="K55" i="16" s="1"/>
  <c r="K56" i="16"/>
  <c r="I12" i="16"/>
  <c r="K12" i="16" s="1"/>
  <c r="K13" i="16"/>
  <c r="I27" i="16"/>
  <c r="K27" i="16" s="1"/>
  <c r="K28" i="16"/>
  <c r="K15" i="16"/>
  <c r="I14" i="16"/>
  <c r="K14" i="16" s="1"/>
  <c r="G96" i="16"/>
  <c r="I97" i="16"/>
  <c r="G78" i="16"/>
  <c r="I79" i="16"/>
  <c r="G93" i="16"/>
  <c r="G89" i="16" s="1"/>
  <c r="I94" i="16"/>
  <c r="I41" i="16"/>
  <c r="K41" i="16" s="1"/>
  <c r="I40" i="16"/>
  <c r="K40" i="16" s="1"/>
  <c r="I81" i="16"/>
  <c r="G80" i="16"/>
  <c r="G32" i="16"/>
  <c r="I33" i="16"/>
  <c r="G63" i="16"/>
  <c r="G47" i="16" s="1"/>
  <c r="I64" i="16"/>
  <c r="G29" i="16"/>
  <c r="I31" i="16"/>
  <c r="G9" i="16"/>
  <c r="I11" i="16"/>
  <c r="I77" i="16"/>
  <c r="G76" i="16"/>
  <c r="G70" i="16" s="1"/>
  <c r="G82" i="16"/>
  <c r="I83" i="16"/>
  <c r="G35" i="16"/>
  <c r="I36" i="16"/>
  <c r="E8" i="16"/>
  <c r="G41" i="16"/>
  <c r="G40" i="16"/>
  <c r="G39" i="16" s="1"/>
  <c r="F38" i="16"/>
  <c r="F98" i="16" s="1"/>
  <c r="E38" i="16"/>
  <c r="D38" i="16"/>
  <c r="D98" i="16" s="1"/>
  <c r="C65" i="16"/>
  <c r="I76" i="16" l="1"/>
  <c r="K76" i="16" s="1"/>
  <c r="K77" i="16"/>
  <c r="I35" i="16"/>
  <c r="K35" i="16" s="1"/>
  <c r="K36" i="16"/>
  <c r="I82" i="16"/>
  <c r="K82" i="16" s="1"/>
  <c r="K83" i="16"/>
  <c r="I9" i="16"/>
  <c r="K9" i="16" s="1"/>
  <c r="K11" i="16"/>
  <c r="I63" i="16"/>
  <c r="K64" i="16"/>
  <c r="I93" i="16"/>
  <c r="K94" i="16"/>
  <c r="I96" i="16"/>
  <c r="K96" i="16" s="1"/>
  <c r="K97" i="16"/>
  <c r="I29" i="16"/>
  <c r="K29" i="16" s="1"/>
  <c r="K31" i="16"/>
  <c r="I32" i="16"/>
  <c r="K32" i="16" s="1"/>
  <c r="K33" i="16"/>
  <c r="I78" i="16"/>
  <c r="K79" i="16"/>
  <c r="G8" i="16"/>
  <c r="I80" i="16"/>
  <c r="K80" i="16" s="1"/>
  <c r="K81" i="16"/>
  <c r="I8" i="16"/>
  <c r="K8" i="16" s="1"/>
  <c r="G38" i="16"/>
  <c r="G98" i="16" s="1"/>
  <c r="I39" i="16"/>
  <c r="K39" i="16" s="1"/>
  <c r="E98" i="16"/>
  <c r="C61" i="16"/>
  <c r="I70" i="16" l="1"/>
  <c r="K70" i="16" s="1"/>
  <c r="K78" i="16"/>
  <c r="I89" i="16"/>
  <c r="K89" i="16" s="1"/>
  <c r="K93" i="16"/>
  <c r="I47" i="16"/>
  <c r="K63" i="16"/>
  <c r="C59" i="16"/>
  <c r="C57" i="16"/>
  <c r="C63" i="16"/>
  <c r="C89" i="16"/>
  <c r="C84" i="16"/>
  <c r="C85" i="16"/>
  <c r="C82" i="16"/>
  <c r="C80" i="16"/>
  <c r="C78" i="16"/>
  <c r="C76" i="16"/>
  <c r="C71" i="16"/>
  <c r="C55" i="16"/>
  <c r="C40" i="16"/>
  <c r="C14" i="16"/>
  <c r="C27" i="16"/>
  <c r="C24" i="16"/>
  <c r="C21" i="16"/>
  <c r="C19" i="16"/>
  <c r="K47" i="16" l="1"/>
  <c r="I38" i="16"/>
  <c r="C39" i="16"/>
  <c r="C47" i="16"/>
  <c r="C70" i="16"/>
  <c r="C12" i="16"/>
  <c r="I98" i="16" l="1"/>
  <c r="K98" i="16" s="1"/>
  <c r="K38" i="16"/>
  <c r="C38" i="16"/>
  <c r="C51" i="16"/>
  <c r="C48" i="16" l="1"/>
  <c r="C29" i="16" l="1"/>
  <c r="C9" i="16"/>
  <c r="C8" i="16" l="1"/>
  <c r="C53" i="16"/>
  <c r="C41" i="16"/>
  <c r="C45" i="16"/>
  <c r="C98" i="16" l="1"/>
</calcChain>
</file>

<file path=xl/sharedStrings.xml><?xml version="1.0" encoding="utf-8"?>
<sst xmlns="http://schemas.openxmlformats.org/spreadsheetml/2006/main" count="196" uniqueCount="182">
  <si>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</si>
  <si>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</si>
  <si>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</si>
  <si>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</si>
  <si>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</si>
  <si>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</si>
  <si>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</si>
  <si>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</si>
  <si>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</si>
  <si>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</si>
  <si>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</si>
  <si>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</si>
  <si>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</si>
  <si>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</si>
  <si>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</si>
  <si>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</si>
  <si>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</si>
  <si>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</si>
  <si>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</si>
  <si>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</si>
  <si>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</si>
  <si>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</si>
  <si>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</si>
  <si>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</si>
  <si>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</si>
  <si>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</si>
  <si>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</si>
  <si>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</si>
  <si>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</si>
  <si>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</si>
  <si>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</si>
  <si>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</si>
  <si>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</si>
  <si>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</si>
  <si>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</si>
  <si>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</si>
  <si>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</si>
  <si>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</si>
  <si>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</si>
  <si>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</si>
  <si>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</si>
  <si>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</si>
  <si>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</si>
  <si>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</si>
  <si>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</si>
  <si>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</si>
  <si>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</si>
  <si>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</si>
  <si>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</si>
  <si>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</si>
  <si>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</si>
  <si>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</si>
  <si>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</si>
  <si>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</si>
  <si>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</si>
  <si>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</si>
  <si>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</si>
  <si>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</si>
  <si>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</si>
  <si>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</si>
  <si>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</si>
  <si>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</si>
  <si>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</si>
  <si>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</si>
  <si>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</si>
  <si>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</si>
  <si>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</si>
  <si>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</si>
  <si>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</si>
  <si>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</si>
  <si>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</si>
  <si>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</si>
  <si>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</si>
  <si>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</si>
  <si>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</si>
  <si>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</si>
  <si>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</si>
  <si>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</si>
  <si>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</si>
  <si>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</si>
  <si>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</si>
  <si>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</si>
  <si>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</si>
  <si>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</si>
  <si>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</si>
  <si>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</si>
  <si>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</si>
  <si>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</si>
  <si>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</si>
  <si>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</si>
  <si>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</si>
  <si>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</si>
  <si>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</si>
  <si>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</si>
  <si>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</si>
  <si>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</si>
  <si>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</si>
  <si>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</si>
  <si>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</si>
  <si>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</si>
  <si>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</si>
  <si>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</si>
  <si>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</si>
  <si>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</si>
  <si>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</si>
  <si>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</si>
  <si>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</si>
  <si>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</si>
  <si>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</si>
  <si>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</si>
  <si>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</si>
  <si>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</si>
  <si>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</si>
  <si>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</si>
  <si>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</si>
  <si>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</si>
  <si>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</si>
  <si>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</si>
  <si>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</si>
  <si>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</si>
  <si>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</si>
  <si>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</si>
  <si>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</si>
  <si>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</si>
  <si>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</si>
  <si>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</si>
  <si>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</si>
  <si>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</si>
  <si>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</si>
  <si>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</si>
  <si>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</si>
  <si>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</si>
  <si>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</si>
  <si>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</si>
  <si>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</si>
  <si>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</si>
  <si>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</si>
  <si>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</si>
  <si>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</si>
  <si>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</si>
  <si>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</si>
  <si>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</si>
  <si>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</si>
  <si>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</si>
  <si>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</si>
  <si>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</si>
  <si>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</si>
  <si>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</si>
  <si>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</si>
  <si>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</si>
  <si>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</si>
  <si>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</si>
  <si>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</si>
  <si>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</si>
  <si>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</si>
  <si>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</si>
  <si>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</si>
  <si>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</si>
  <si>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</si>
  <si>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</si>
  <si>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</si>
  <si>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</si>
  <si>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</si>
  <si>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</si>
  <si>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</si>
  <si>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</si>
  <si>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</si>
  <si>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</si>
  <si>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</si>
  <si>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>Поправка апрель</t>
  </si>
  <si>
    <t>Поправка июнь</t>
  </si>
  <si>
    <t xml:space="preserve">1 1 14 06000 00 0000 000
</t>
  </si>
  <si>
    <t>Доходы от продажи земельных участков, находящихся в государственной и муниципальной собственности</t>
  </si>
  <si>
    <t>000 1 16 11000 01 0000 140</t>
  </si>
  <si>
    <t>Платежи, уплачиваемые в целях возмещения ущерба</t>
  </si>
  <si>
    <t xml:space="preserve">                                         Приложение № 1 к отчету</t>
  </si>
  <si>
    <t>Утверждно
(тыс. рублей)</t>
  </si>
  <si>
    <t xml:space="preserve">Исполнено   (тыс. рублей) </t>
  </si>
  <si>
    <t>Процент исполнения %</t>
  </si>
  <si>
    <t>000 1 05 02000 00 0000 110</t>
  </si>
  <si>
    <t>Единый налог на вмененный доход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</si>
  <si>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                                        за 9 месяцев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</si>
</sst>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"/>
    <numFmt numFmtId="166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  <xf numFmtId="166" fontId="3" fillId="2" borderId="1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topLeftCell="B4" zoomScaleNormal="100" zoomScaleSheetLayoutView="100" workbookViewId="0">
      <selection activeCell="J63" sqref="J63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18" hidden="1" customWidth="1"/>
    <col min="4" max="4" width="11.125" style="23" hidden="1" customWidth="1"/>
    <col min="5" max="5" width="12.375" style="27" hidden="1" customWidth="1"/>
    <col min="6" max="6" width="12.5" style="23" hidden="1" customWidth="1"/>
    <col min="7" max="7" width="12.375" style="27" hidden="1" customWidth="1"/>
    <col min="8" max="8" width="12.5" style="23" hidden="1" customWidth="1"/>
    <col min="9" max="9" width="12.375" style="27" customWidth="1"/>
    <col min="10" max="11" width="12.375" style="1" customWidth="1"/>
    <col min="12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11" ht="18.75" x14ac:dyDescent="0.25">
      <c r="B1" s="43" t="s">
        <v>175</v>
      </c>
      <c r="C1" s="43"/>
      <c r="D1" s="42"/>
      <c r="E1" s="42"/>
      <c r="F1" s="1"/>
      <c r="G1" s="1"/>
      <c r="H1" s="1"/>
      <c r="I1" s="1"/>
    </row>
    <row r="2" spans="1:11" ht="36" customHeight="1" x14ac:dyDescent="0.25">
      <c r="A2" s="2"/>
      <c r="B2" s="3"/>
    </row>
    <row r="3" spans="1:11" ht="18" customHeight="1" x14ac:dyDescent="0.25">
      <c r="A3" s="50" t="s">
        <v>11</v>
      </c>
      <c r="B3" s="50"/>
      <c r="C3" s="50"/>
      <c r="D3" s="49"/>
      <c r="E3" s="49"/>
      <c r="F3" s="49"/>
      <c r="G3" s="49"/>
      <c r="H3" s="1"/>
      <c r="I3" s="1"/>
    </row>
    <row r="4" spans="1:11" ht="74.25" customHeight="1" x14ac:dyDescent="0.25">
      <c r="A4" s="48" t="s">
        <v>181</v>
      </c>
      <c r="B4" s="48"/>
      <c r="C4" s="48"/>
      <c r="D4" s="49"/>
      <c r="E4" s="49"/>
      <c r="F4" s="49"/>
      <c r="G4" s="49"/>
      <c r="H4" s="1"/>
      <c r="I4" s="1"/>
    </row>
    <row r="5" spans="1:11" ht="24" customHeight="1" x14ac:dyDescent="0.25">
      <c r="A5" s="4"/>
      <c r="B5" s="3"/>
    </row>
    <row r="6" spans="1:11" s="6" customFormat="1" ht="47.25" x14ac:dyDescent="0.25">
      <c r="A6" s="5" t="s">
        <v>0</v>
      </c>
      <c r="B6" s="5" t="s">
        <v>1</v>
      </c>
      <c r="C6" s="19" t="s">
        <v>24</v>
      </c>
      <c r="D6" s="5" t="s">
        <v>167</v>
      </c>
      <c r="E6" s="28" t="s">
        <v>168</v>
      </c>
      <c r="F6" s="5" t="s">
        <v>169</v>
      </c>
      <c r="G6" s="28" t="s">
        <v>168</v>
      </c>
      <c r="H6" s="5" t="s">
        <v>170</v>
      </c>
      <c r="I6" s="28" t="s">
        <v>176</v>
      </c>
      <c r="J6" s="44" t="s">
        <v>177</v>
      </c>
      <c r="K6" s="44" t="s">
        <v>178</v>
      </c>
    </row>
    <row r="7" spans="1:11" s="10" customFormat="1" ht="12.75" x14ac:dyDescent="0.25">
      <c r="A7" s="32">
        <v>1</v>
      </c>
      <c r="B7" s="32">
        <v>2</v>
      </c>
      <c r="C7" s="36">
        <v>3</v>
      </c>
      <c r="D7" s="33">
        <v>4</v>
      </c>
      <c r="E7" s="34">
        <v>5</v>
      </c>
      <c r="F7" s="33">
        <v>6</v>
      </c>
      <c r="G7" s="34">
        <v>3</v>
      </c>
      <c r="H7" s="33">
        <v>6</v>
      </c>
      <c r="I7" s="34">
        <v>3</v>
      </c>
      <c r="J7" s="33">
        <v>3</v>
      </c>
      <c r="K7" s="33">
        <v>4</v>
      </c>
    </row>
    <row r="8" spans="1:11" s="11" customFormat="1" x14ac:dyDescent="0.25">
      <c r="A8" s="7" t="s">
        <v>2</v>
      </c>
      <c r="B8" s="7" t="s">
        <v>3</v>
      </c>
      <c r="C8" s="20">
        <f>C9+C12+C14+C19+C21+C24+C27+C29+C32+C35</f>
        <v>45277.983000000007</v>
      </c>
      <c r="D8" s="25">
        <f t="shared" ref="D8:E8" si="0">D9+D12+D14+D19+D21+D24+D27+D29+D32+D35</f>
        <v>-28.782</v>
      </c>
      <c r="E8" s="29">
        <f t="shared" si="0"/>
        <v>45249.201000000008</v>
      </c>
      <c r="F8" s="25">
        <f t="shared" ref="F8:G8" si="1">F9+F12+F14+F19+F21+F24+F27+F29+F32+F35</f>
        <v>0</v>
      </c>
      <c r="G8" s="37">
        <f t="shared" si="1"/>
        <v>45249.201000000008</v>
      </c>
      <c r="H8" s="25">
        <f t="shared" ref="H8:J8" si="2">H9+H12+H14+H19+H21+H24+H27+H29+H32+H35</f>
        <v>3104.33</v>
      </c>
      <c r="I8" s="37">
        <f t="shared" si="2"/>
        <v>48353.53100000001</v>
      </c>
      <c r="J8" s="37">
        <f t="shared" si="2"/>
        <v>48763.518420000015</v>
      </c>
      <c r="K8" s="46">
        <f>J8*100/I8</f>
        <v>100.84789551356653</v>
      </c>
    </row>
    <row r="9" spans="1:11" s="11" customFormat="1" x14ac:dyDescent="0.25">
      <c r="A9" s="12" t="s">
        <v>25</v>
      </c>
      <c r="B9" s="12" t="s">
        <v>26</v>
      </c>
      <c r="C9" s="21">
        <f>C10+C11</f>
        <v>13003</v>
      </c>
      <c r="D9" s="26">
        <f t="shared" ref="D9:E9" si="3">D10+D11</f>
        <v>0</v>
      </c>
      <c r="E9" s="30">
        <f t="shared" si="3"/>
        <v>13003</v>
      </c>
      <c r="F9" s="26">
        <f t="shared" ref="F9:G9" si="4">F10+F11</f>
        <v>0</v>
      </c>
      <c r="G9" s="38">
        <f t="shared" si="4"/>
        <v>13003</v>
      </c>
      <c r="H9" s="26">
        <f t="shared" ref="H9:J9" si="5">H10+H11</f>
        <v>0</v>
      </c>
      <c r="I9" s="38">
        <f t="shared" si="5"/>
        <v>13003</v>
      </c>
      <c r="J9" s="38">
        <f t="shared" si="5"/>
        <v>9703.2161599999999</v>
      </c>
      <c r="K9" s="46">
        <f t="shared" ref="K9:K72" si="6">J9*100/I9</f>
        <v>74.622903637622088</v>
      </c>
    </row>
    <row r="10" spans="1:11" s="11" customFormat="1" hidden="1" x14ac:dyDescent="0.25">
      <c r="A10" s="12" t="s">
        <v>28</v>
      </c>
      <c r="B10" s="12" t="s">
        <v>27</v>
      </c>
      <c r="C10" s="21"/>
      <c r="D10" s="24"/>
      <c r="E10" s="31"/>
      <c r="F10" s="24"/>
      <c r="G10" s="39"/>
      <c r="H10" s="24"/>
      <c r="I10" s="39"/>
      <c r="J10" s="45"/>
      <c r="K10" s="46" t="e">
        <f t="shared" si="6"/>
        <v>#DIV/0!</v>
      </c>
    </row>
    <row r="11" spans="1:11" s="11" customFormat="1" x14ac:dyDescent="0.25">
      <c r="A11" s="12" t="s">
        <v>30</v>
      </c>
      <c r="B11" s="12" t="s">
        <v>29</v>
      </c>
      <c r="C11" s="21">
        <v>13003</v>
      </c>
      <c r="D11" s="24"/>
      <c r="E11" s="31">
        <f>C11+D11</f>
        <v>13003</v>
      </c>
      <c r="F11" s="24"/>
      <c r="G11" s="39">
        <f>E11+F11</f>
        <v>13003</v>
      </c>
      <c r="H11" s="24"/>
      <c r="I11" s="39">
        <f>G11+H11</f>
        <v>13003</v>
      </c>
      <c r="J11" s="45">
        <v>9703.2161599999999</v>
      </c>
      <c r="K11" s="46">
        <f t="shared" si="6"/>
        <v>74.622903637622088</v>
      </c>
    </row>
    <row r="12" spans="1:11" s="11" customFormat="1" ht="47.25" x14ac:dyDescent="0.25">
      <c r="A12" s="12" t="s">
        <v>32</v>
      </c>
      <c r="B12" s="12" t="s">
        <v>31</v>
      </c>
      <c r="C12" s="21">
        <f>C13</f>
        <v>4267.9480000000003</v>
      </c>
      <c r="D12" s="26">
        <f t="shared" ref="D12:J12" si="7">D13</f>
        <v>0</v>
      </c>
      <c r="E12" s="30">
        <f t="shared" si="7"/>
        <v>4267.9480000000003</v>
      </c>
      <c r="F12" s="26">
        <f t="shared" si="7"/>
        <v>0</v>
      </c>
      <c r="G12" s="38">
        <f t="shared" si="7"/>
        <v>4267.9480000000003</v>
      </c>
      <c r="H12" s="26">
        <f t="shared" si="7"/>
        <v>0</v>
      </c>
      <c r="I12" s="38">
        <f t="shared" si="7"/>
        <v>4267.9480000000003</v>
      </c>
      <c r="J12" s="38">
        <f t="shared" si="7"/>
        <v>3051.18993</v>
      </c>
      <c r="K12" s="46">
        <f t="shared" si="6"/>
        <v>71.490794405180196</v>
      </c>
    </row>
    <row r="13" spans="1:11" s="11" customFormat="1" ht="34.5" customHeight="1" x14ac:dyDescent="0.25">
      <c r="A13" s="12" t="s">
        <v>34</v>
      </c>
      <c r="B13" s="12" t="s">
        <v>33</v>
      </c>
      <c r="C13" s="21">
        <v>4267.9480000000003</v>
      </c>
      <c r="D13" s="24"/>
      <c r="E13" s="31">
        <f>C13+D13</f>
        <v>4267.9480000000003</v>
      </c>
      <c r="F13" s="24"/>
      <c r="G13" s="39">
        <f>E13+F13</f>
        <v>4267.9480000000003</v>
      </c>
      <c r="H13" s="24"/>
      <c r="I13" s="39">
        <f>G13+H13</f>
        <v>4267.9480000000003</v>
      </c>
      <c r="J13" s="45">
        <v>3051.18993</v>
      </c>
      <c r="K13" s="46">
        <f t="shared" si="6"/>
        <v>71.490794405180196</v>
      </c>
    </row>
    <row r="14" spans="1:11" s="11" customFormat="1" x14ac:dyDescent="0.25">
      <c r="A14" s="12" t="s">
        <v>36</v>
      </c>
      <c r="B14" s="12" t="s">
        <v>35</v>
      </c>
      <c r="C14" s="21">
        <f>C15+C17+C18</f>
        <v>21860</v>
      </c>
      <c r="D14" s="26">
        <f t="shared" ref="D14:E14" si="8">D15+D17+D18</f>
        <v>0</v>
      </c>
      <c r="E14" s="30">
        <f t="shared" si="8"/>
        <v>21860</v>
      </c>
      <c r="F14" s="26">
        <f t="shared" ref="F14" si="9">F15+F17+F18</f>
        <v>0</v>
      </c>
      <c r="G14" s="38">
        <f>G15+G17+G18+G16</f>
        <v>21860</v>
      </c>
      <c r="H14" s="38">
        <f t="shared" ref="H14:J14" si="10">H15+H17+H18+H16</f>
        <v>2522.6819999999998</v>
      </c>
      <c r="I14" s="38">
        <f t="shared" si="10"/>
        <v>24382.682000000001</v>
      </c>
      <c r="J14" s="38">
        <f t="shared" si="10"/>
        <v>31008.016069999998</v>
      </c>
      <c r="K14" s="46">
        <f t="shared" si="6"/>
        <v>127.17229413072769</v>
      </c>
    </row>
    <row r="15" spans="1:11" s="11" customFormat="1" ht="31.5" x14ac:dyDescent="0.25">
      <c r="A15" s="12" t="s">
        <v>38</v>
      </c>
      <c r="B15" s="12" t="s">
        <v>37</v>
      </c>
      <c r="C15" s="21">
        <v>20700</v>
      </c>
      <c r="D15" s="24"/>
      <c r="E15" s="31">
        <f t="shared" ref="E15:E17" si="11">C15+D15</f>
        <v>20700</v>
      </c>
      <c r="F15" s="24"/>
      <c r="G15" s="39">
        <f t="shared" ref="G15:G17" si="12">E15+F15</f>
        <v>20700</v>
      </c>
      <c r="H15" s="24">
        <v>2522.6819999999998</v>
      </c>
      <c r="I15" s="39">
        <f t="shared" ref="I15:I17" si="13">G15+H15</f>
        <v>23222.682000000001</v>
      </c>
      <c r="J15" s="45">
        <v>28706.91142</v>
      </c>
      <c r="K15" s="46">
        <f t="shared" si="6"/>
        <v>123.61583136693686</v>
      </c>
    </row>
    <row r="16" spans="1:11" s="11" customFormat="1" x14ac:dyDescent="0.25">
      <c r="A16" s="12" t="s">
        <v>179</v>
      </c>
      <c r="B16" s="12" t="s">
        <v>180</v>
      </c>
      <c r="C16" s="21"/>
      <c r="D16" s="24"/>
      <c r="E16" s="31"/>
      <c r="F16" s="24"/>
      <c r="G16" s="39">
        <v>0</v>
      </c>
      <c r="H16" s="24"/>
      <c r="I16" s="39"/>
      <c r="J16" s="45">
        <v>0.1</v>
      </c>
      <c r="K16" s="46" t="e">
        <f t="shared" si="6"/>
        <v>#DIV/0!</v>
      </c>
    </row>
    <row r="17" spans="1:11" s="11" customFormat="1" x14ac:dyDescent="0.25">
      <c r="A17" s="12" t="s">
        <v>84</v>
      </c>
      <c r="B17" s="12" t="s">
        <v>83</v>
      </c>
      <c r="C17" s="21">
        <v>383</v>
      </c>
      <c r="D17" s="24"/>
      <c r="E17" s="31">
        <f t="shared" si="11"/>
        <v>383</v>
      </c>
      <c r="F17" s="24"/>
      <c r="G17" s="39">
        <f t="shared" si="12"/>
        <v>383</v>
      </c>
      <c r="H17" s="24"/>
      <c r="I17" s="39">
        <f t="shared" si="13"/>
        <v>383</v>
      </c>
      <c r="J17" s="45">
        <v>1403.1525099999999</v>
      </c>
      <c r="K17" s="46">
        <f t="shared" si="6"/>
        <v>366.35835770234985</v>
      </c>
    </row>
    <row r="18" spans="1:11" s="11" customFormat="1" ht="31.5" x14ac:dyDescent="0.25">
      <c r="A18" s="12" t="s">
        <v>85</v>
      </c>
      <c r="B18" s="12" t="s">
        <v>86</v>
      </c>
      <c r="C18" s="21">
        <v>777</v>
      </c>
      <c r="D18" s="24"/>
      <c r="E18" s="31">
        <f>C18+D18</f>
        <v>777</v>
      </c>
      <c r="F18" s="24"/>
      <c r="G18" s="39">
        <f>E18+F18</f>
        <v>777</v>
      </c>
      <c r="H18" s="24"/>
      <c r="I18" s="39">
        <f>G18+H18</f>
        <v>777</v>
      </c>
      <c r="J18" s="45">
        <v>897.85213999999996</v>
      </c>
      <c r="K18" s="46">
        <f t="shared" si="6"/>
        <v>115.55368597168597</v>
      </c>
    </row>
    <row r="19" spans="1:11" s="11" customFormat="1" x14ac:dyDescent="0.25">
      <c r="A19" s="12" t="s">
        <v>40</v>
      </c>
      <c r="B19" s="12" t="s">
        <v>39</v>
      </c>
      <c r="C19" s="21">
        <f>C20</f>
        <v>670</v>
      </c>
      <c r="D19" s="26">
        <f t="shared" ref="D19:J19" si="14">D20</f>
        <v>0</v>
      </c>
      <c r="E19" s="30">
        <f t="shared" si="14"/>
        <v>670</v>
      </c>
      <c r="F19" s="26">
        <f t="shared" si="14"/>
        <v>0</v>
      </c>
      <c r="G19" s="38">
        <f t="shared" si="14"/>
        <v>670</v>
      </c>
      <c r="H19" s="26">
        <f t="shared" si="14"/>
        <v>0</v>
      </c>
      <c r="I19" s="38">
        <f t="shared" si="14"/>
        <v>670</v>
      </c>
      <c r="J19" s="38">
        <f t="shared" si="14"/>
        <v>532.99967000000004</v>
      </c>
      <c r="K19" s="46">
        <f t="shared" si="6"/>
        <v>79.552189552238815</v>
      </c>
    </row>
    <row r="20" spans="1:11" s="11" customFormat="1" x14ac:dyDescent="0.25">
      <c r="A20" s="12" t="s">
        <v>42</v>
      </c>
      <c r="B20" s="12" t="s">
        <v>41</v>
      </c>
      <c r="C20" s="21">
        <v>670</v>
      </c>
      <c r="D20" s="24"/>
      <c r="E20" s="31">
        <f>C20+D20</f>
        <v>670</v>
      </c>
      <c r="F20" s="24"/>
      <c r="G20" s="39">
        <f>E20+F20</f>
        <v>670</v>
      </c>
      <c r="H20" s="24"/>
      <c r="I20" s="39">
        <f>G20+H20</f>
        <v>670</v>
      </c>
      <c r="J20" s="45">
        <v>532.99967000000004</v>
      </c>
      <c r="K20" s="46">
        <f t="shared" si="6"/>
        <v>79.552189552238815</v>
      </c>
    </row>
    <row r="21" spans="1:11" s="11" customFormat="1" x14ac:dyDescent="0.25">
      <c r="A21" s="12" t="s">
        <v>44</v>
      </c>
      <c r="B21" s="12" t="s">
        <v>43</v>
      </c>
      <c r="C21" s="21">
        <f>C22+C23</f>
        <v>454</v>
      </c>
      <c r="D21" s="26">
        <f t="shared" ref="D21:E21" si="15">D22+D23</f>
        <v>0</v>
      </c>
      <c r="E21" s="30">
        <f t="shared" si="15"/>
        <v>454</v>
      </c>
      <c r="F21" s="26">
        <f t="shared" ref="F21:G21" si="16">F22+F23</f>
        <v>0</v>
      </c>
      <c r="G21" s="38">
        <f t="shared" si="16"/>
        <v>454</v>
      </c>
      <c r="H21" s="26">
        <f t="shared" ref="H21:J21" si="17">H22+H23</f>
        <v>0</v>
      </c>
      <c r="I21" s="38">
        <f t="shared" si="17"/>
        <v>454</v>
      </c>
      <c r="J21" s="38">
        <f t="shared" si="17"/>
        <v>409.59667999999999</v>
      </c>
      <c r="K21" s="46">
        <f t="shared" si="6"/>
        <v>90.219533039647573</v>
      </c>
    </row>
    <row r="22" spans="1:11" s="11" customFormat="1" ht="31.5" x14ac:dyDescent="0.25">
      <c r="A22" s="12" t="s">
        <v>87</v>
      </c>
      <c r="B22" s="12" t="s">
        <v>88</v>
      </c>
      <c r="C22" s="21">
        <v>454</v>
      </c>
      <c r="D22" s="24"/>
      <c r="E22" s="31">
        <f>C22+D22</f>
        <v>454</v>
      </c>
      <c r="F22" s="24"/>
      <c r="G22" s="39">
        <f>E22+F22</f>
        <v>454</v>
      </c>
      <c r="H22" s="24"/>
      <c r="I22" s="39">
        <f>G22+H22</f>
        <v>454</v>
      </c>
      <c r="J22" s="45">
        <v>409.59667999999999</v>
      </c>
      <c r="K22" s="46">
        <f t="shared" si="6"/>
        <v>90.219533039647573</v>
      </c>
    </row>
    <row r="23" spans="1:11" s="11" customFormat="1" ht="47.25" x14ac:dyDescent="0.25">
      <c r="A23" s="12" t="s">
        <v>45</v>
      </c>
      <c r="B23" s="12" t="s">
        <v>46</v>
      </c>
      <c r="C23" s="21">
        <v>0</v>
      </c>
      <c r="D23" s="24"/>
      <c r="E23" s="31">
        <f>C23+D23</f>
        <v>0</v>
      </c>
      <c r="F23" s="24"/>
      <c r="G23" s="39">
        <f>E23+F23</f>
        <v>0</v>
      </c>
      <c r="H23" s="24"/>
      <c r="I23" s="39">
        <f>G23+H23</f>
        <v>0</v>
      </c>
      <c r="J23" s="45">
        <v>0</v>
      </c>
      <c r="K23" s="46" t="e">
        <f t="shared" si="6"/>
        <v>#DIV/0!</v>
      </c>
    </row>
    <row r="24" spans="1:11" s="11" customFormat="1" ht="47.25" x14ac:dyDescent="0.25">
      <c r="A24" s="12" t="s">
        <v>47</v>
      </c>
      <c r="B24" s="12" t="s">
        <v>48</v>
      </c>
      <c r="C24" s="21">
        <f>C25+C26</f>
        <v>1306</v>
      </c>
      <c r="D24" s="26">
        <f t="shared" ref="D24:E24" si="18">D25+D26</f>
        <v>0</v>
      </c>
      <c r="E24" s="30">
        <f t="shared" si="18"/>
        <v>1306</v>
      </c>
      <c r="F24" s="26">
        <f t="shared" ref="F24:G24" si="19">F25+F26</f>
        <v>0</v>
      </c>
      <c r="G24" s="38">
        <f t="shared" si="19"/>
        <v>1306</v>
      </c>
      <c r="H24" s="26">
        <f t="shared" ref="H24:J24" si="20">H25+H26</f>
        <v>0</v>
      </c>
      <c r="I24" s="38">
        <f t="shared" si="20"/>
        <v>1306</v>
      </c>
      <c r="J24" s="38">
        <f t="shared" si="20"/>
        <v>1000.9835</v>
      </c>
      <c r="K24" s="46">
        <f t="shared" si="6"/>
        <v>76.644984686064319</v>
      </c>
    </row>
    <row r="25" spans="1:11" s="11" customFormat="1" ht="97.5" customHeight="1" x14ac:dyDescent="0.25">
      <c r="A25" s="12" t="s">
        <v>49</v>
      </c>
      <c r="B25" s="12" t="s">
        <v>50</v>
      </c>
      <c r="C25" s="21">
        <v>1156</v>
      </c>
      <c r="D25" s="24"/>
      <c r="E25" s="31">
        <f>C25+D25</f>
        <v>1156</v>
      </c>
      <c r="F25" s="24"/>
      <c r="G25" s="39">
        <f>E25+F25</f>
        <v>1156</v>
      </c>
      <c r="H25" s="24"/>
      <c r="I25" s="39">
        <f>G25+H25</f>
        <v>1156</v>
      </c>
      <c r="J25" s="45">
        <v>873.46815000000004</v>
      </c>
      <c r="K25" s="46">
        <f t="shared" si="6"/>
        <v>75.559528546712798</v>
      </c>
    </row>
    <row r="26" spans="1:11" s="11" customFormat="1" ht="94.5" x14ac:dyDescent="0.25">
      <c r="A26" s="12" t="s">
        <v>89</v>
      </c>
      <c r="B26" s="12" t="s">
        <v>90</v>
      </c>
      <c r="C26" s="21">
        <v>150</v>
      </c>
      <c r="D26" s="24"/>
      <c r="E26" s="31">
        <f>C26+D26</f>
        <v>150</v>
      </c>
      <c r="F26" s="24"/>
      <c r="G26" s="39">
        <f>E26+F26</f>
        <v>150</v>
      </c>
      <c r="H26" s="24"/>
      <c r="I26" s="39">
        <f>G26+H26</f>
        <v>150</v>
      </c>
      <c r="J26" s="45">
        <v>127.51535</v>
      </c>
      <c r="K26" s="46">
        <f t="shared" si="6"/>
        <v>85.010233333333332</v>
      </c>
    </row>
    <row r="27" spans="1:11" s="11" customFormat="1" ht="31.5" x14ac:dyDescent="0.25">
      <c r="A27" s="12" t="s">
        <v>52</v>
      </c>
      <c r="B27" s="12" t="s">
        <v>51</v>
      </c>
      <c r="C27" s="21">
        <f>C28</f>
        <v>33.034999999999997</v>
      </c>
      <c r="D27" s="26">
        <f t="shared" ref="D27:J27" si="21">D28</f>
        <v>0</v>
      </c>
      <c r="E27" s="30">
        <f t="shared" si="21"/>
        <v>33.034999999999997</v>
      </c>
      <c r="F27" s="26">
        <f t="shared" si="21"/>
        <v>0</v>
      </c>
      <c r="G27" s="38">
        <f t="shared" si="21"/>
        <v>33.034999999999997</v>
      </c>
      <c r="H27" s="26">
        <f t="shared" si="21"/>
        <v>0</v>
      </c>
      <c r="I27" s="38">
        <f t="shared" si="21"/>
        <v>33.034999999999997</v>
      </c>
      <c r="J27" s="38">
        <f t="shared" si="21"/>
        <v>77.458100000000002</v>
      </c>
      <c r="K27" s="46">
        <f t="shared" si="6"/>
        <v>234.47283184501291</v>
      </c>
    </row>
    <row r="28" spans="1:11" s="11" customFormat="1" ht="21.75" customHeight="1" x14ac:dyDescent="0.25">
      <c r="A28" s="12" t="s">
        <v>53</v>
      </c>
      <c r="B28" s="12" t="s">
        <v>54</v>
      </c>
      <c r="C28" s="21">
        <v>33.034999999999997</v>
      </c>
      <c r="D28" s="24"/>
      <c r="E28" s="31">
        <f>C28+D28</f>
        <v>33.034999999999997</v>
      </c>
      <c r="F28" s="24"/>
      <c r="G28" s="39">
        <f>E28+F28</f>
        <v>33.034999999999997</v>
      </c>
      <c r="H28" s="24"/>
      <c r="I28" s="39">
        <f>G28+H28</f>
        <v>33.034999999999997</v>
      </c>
      <c r="J28" s="45">
        <v>77.458100000000002</v>
      </c>
      <c r="K28" s="46">
        <f t="shared" si="6"/>
        <v>234.47283184501291</v>
      </c>
    </row>
    <row r="29" spans="1:11" s="11" customFormat="1" ht="31.5" x14ac:dyDescent="0.25">
      <c r="A29" s="12" t="s">
        <v>55</v>
      </c>
      <c r="B29" s="12" t="s">
        <v>56</v>
      </c>
      <c r="C29" s="21">
        <f>C30+C31</f>
        <v>3602</v>
      </c>
      <c r="D29" s="26">
        <f t="shared" ref="D29:E29" si="22">D30+D31</f>
        <v>-28.782</v>
      </c>
      <c r="E29" s="30">
        <f t="shared" si="22"/>
        <v>3573.2179999999998</v>
      </c>
      <c r="F29" s="26">
        <f t="shared" ref="F29:G29" si="23">F30+F31</f>
        <v>0</v>
      </c>
      <c r="G29" s="38">
        <f t="shared" si="23"/>
        <v>3573.2179999999998</v>
      </c>
      <c r="H29" s="26">
        <f t="shared" ref="H29:J29" si="24">H30+H31</f>
        <v>0</v>
      </c>
      <c r="I29" s="38">
        <f t="shared" si="24"/>
        <v>3573.2179999999998</v>
      </c>
      <c r="J29" s="38">
        <f t="shared" si="24"/>
        <v>2047.2945199999999</v>
      </c>
      <c r="K29" s="46">
        <f t="shared" si="6"/>
        <v>57.295539203037713</v>
      </c>
    </row>
    <row r="30" spans="1:11" s="11" customFormat="1" x14ac:dyDescent="0.25">
      <c r="A30" s="12" t="s">
        <v>57</v>
      </c>
      <c r="B30" s="12" t="s">
        <v>58</v>
      </c>
      <c r="C30" s="21">
        <v>3072</v>
      </c>
      <c r="D30" s="24">
        <v>-28.782</v>
      </c>
      <c r="E30" s="31">
        <f>C30+D30</f>
        <v>3043.2179999999998</v>
      </c>
      <c r="F30" s="24"/>
      <c r="G30" s="39">
        <f>E30+F30</f>
        <v>3043.2179999999998</v>
      </c>
      <c r="H30" s="24"/>
      <c r="I30" s="39">
        <f>G30+H30</f>
        <v>3043.2179999999998</v>
      </c>
      <c r="J30" s="45">
        <v>1701.4035799999999</v>
      </c>
      <c r="K30" s="46">
        <f t="shared" si="6"/>
        <v>55.908041421942166</v>
      </c>
    </row>
    <row r="31" spans="1:11" s="11" customFormat="1" x14ac:dyDescent="0.25">
      <c r="A31" s="12" t="s">
        <v>59</v>
      </c>
      <c r="B31" s="12" t="s">
        <v>60</v>
      </c>
      <c r="C31" s="21">
        <v>530</v>
      </c>
      <c r="D31" s="24"/>
      <c r="E31" s="31">
        <f>C31+D31</f>
        <v>530</v>
      </c>
      <c r="F31" s="24"/>
      <c r="G31" s="39">
        <f>E31+F31</f>
        <v>530</v>
      </c>
      <c r="H31" s="24"/>
      <c r="I31" s="39">
        <f>G31+H31</f>
        <v>530</v>
      </c>
      <c r="J31" s="45">
        <v>345.89094</v>
      </c>
      <c r="K31" s="46">
        <f t="shared" si="6"/>
        <v>65.262441509433955</v>
      </c>
    </row>
    <row r="32" spans="1:11" s="11" customFormat="1" ht="31.5" x14ac:dyDescent="0.25">
      <c r="A32" s="12" t="s">
        <v>61</v>
      </c>
      <c r="B32" s="12" t="s">
        <v>62</v>
      </c>
      <c r="C32" s="21">
        <f>C33+C34</f>
        <v>0</v>
      </c>
      <c r="D32" s="21">
        <f t="shared" ref="D32:G32" si="25">D33+D34</f>
        <v>0</v>
      </c>
      <c r="E32" s="30">
        <f t="shared" si="25"/>
        <v>0</v>
      </c>
      <c r="F32" s="21">
        <f t="shared" si="25"/>
        <v>0</v>
      </c>
      <c r="G32" s="30">
        <f t="shared" si="25"/>
        <v>0</v>
      </c>
      <c r="H32" s="21">
        <f>H33+H34</f>
        <v>4.5330000000000004</v>
      </c>
      <c r="I32" s="30">
        <f t="shared" ref="I32:J32" si="26">I33+I34</f>
        <v>4.5330000000000004</v>
      </c>
      <c r="J32" s="30">
        <f t="shared" si="26"/>
        <v>253.33216999999999</v>
      </c>
      <c r="K32" s="46">
        <f t="shared" si="6"/>
        <v>5588.6205603353183</v>
      </c>
    </row>
    <row r="33" spans="1:11" s="11" customFormat="1" ht="94.5" x14ac:dyDescent="0.25">
      <c r="A33" s="12" t="s">
        <v>64</v>
      </c>
      <c r="B33" s="12" t="s">
        <v>63</v>
      </c>
      <c r="C33" s="21">
        <v>0</v>
      </c>
      <c r="D33" s="24"/>
      <c r="E33" s="31">
        <f>C33+D33</f>
        <v>0</v>
      </c>
      <c r="F33" s="24"/>
      <c r="G33" s="39">
        <f>E33+F33</f>
        <v>0</v>
      </c>
      <c r="H33" s="24"/>
      <c r="I33" s="39">
        <f>G33+H33</f>
        <v>0</v>
      </c>
      <c r="J33" s="45">
        <v>49.25</v>
      </c>
      <c r="K33" s="46" t="e">
        <f t="shared" si="6"/>
        <v>#DIV/0!</v>
      </c>
    </row>
    <row r="34" spans="1:11" s="11" customFormat="1" ht="31.5" x14ac:dyDescent="0.25">
      <c r="A34" s="41" t="s">
        <v>171</v>
      </c>
      <c r="B34" s="41" t="s">
        <v>172</v>
      </c>
      <c r="C34" s="21"/>
      <c r="D34" s="24"/>
      <c r="E34" s="31"/>
      <c r="F34" s="24"/>
      <c r="G34" s="39"/>
      <c r="H34" s="40">
        <v>4.5330000000000004</v>
      </c>
      <c r="I34" s="39">
        <f>G34+H34</f>
        <v>4.5330000000000004</v>
      </c>
      <c r="J34" s="45">
        <v>204.08216999999999</v>
      </c>
      <c r="K34" s="46">
        <f t="shared" si="6"/>
        <v>4502.1436135009926</v>
      </c>
    </row>
    <row r="35" spans="1:11" s="11" customFormat="1" x14ac:dyDescent="0.25">
      <c r="A35" s="12" t="s">
        <v>66</v>
      </c>
      <c r="B35" s="12" t="s">
        <v>65</v>
      </c>
      <c r="C35" s="21">
        <f>C36+C37</f>
        <v>82</v>
      </c>
      <c r="D35" s="21">
        <f>D36+D37</f>
        <v>0</v>
      </c>
      <c r="E35" s="21">
        <f t="shared" ref="E35:G35" si="27">E36+E37</f>
        <v>82</v>
      </c>
      <c r="F35" s="21">
        <f t="shared" si="27"/>
        <v>0</v>
      </c>
      <c r="G35" s="30">
        <f t="shared" si="27"/>
        <v>82</v>
      </c>
      <c r="H35" s="21">
        <f t="shared" ref="H35" si="28">H36+H37</f>
        <v>577.11500000000001</v>
      </c>
      <c r="I35" s="30">
        <f>I36+I37</f>
        <v>659.11500000000001</v>
      </c>
      <c r="J35" s="30">
        <f>J36+J37</f>
        <v>679.43162000000007</v>
      </c>
      <c r="K35" s="46">
        <f t="shared" si="6"/>
        <v>103.08240898780943</v>
      </c>
    </row>
    <row r="36" spans="1:11" s="11" customFormat="1" ht="47.25" x14ac:dyDescent="0.25">
      <c r="A36" s="12" t="s">
        <v>68</v>
      </c>
      <c r="B36" s="12" t="s">
        <v>67</v>
      </c>
      <c r="C36" s="21">
        <v>82</v>
      </c>
      <c r="D36" s="24"/>
      <c r="E36" s="31">
        <f>C36+D36</f>
        <v>82</v>
      </c>
      <c r="F36" s="24"/>
      <c r="G36" s="39">
        <f>E36+F36</f>
        <v>82</v>
      </c>
      <c r="H36" s="24"/>
      <c r="I36" s="39">
        <f>G36+H36</f>
        <v>82</v>
      </c>
      <c r="J36" s="45">
        <v>102.31662</v>
      </c>
      <c r="K36" s="46">
        <f t="shared" si="6"/>
        <v>124.77636585365855</v>
      </c>
    </row>
    <row r="37" spans="1:11" s="11" customFormat="1" x14ac:dyDescent="0.25">
      <c r="A37" s="41" t="s">
        <v>173</v>
      </c>
      <c r="B37" s="41" t="s">
        <v>174</v>
      </c>
      <c r="C37" s="21">
        <v>0</v>
      </c>
      <c r="D37" s="24"/>
      <c r="E37" s="31"/>
      <c r="F37" s="24"/>
      <c r="G37" s="39"/>
      <c r="H37" s="40">
        <v>577.11500000000001</v>
      </c>
      <c r="I37" s="39">
        <f>G37+H37</f>
        <v>577.11500000000001</v>
      </c>
      <c r="J37" s="45">
        <v>577.11500000000001</v>
      </c>
      <c r="K37" s="46">
        <f t="shared" si="6"/>
        <v>100</v>
      </c>
    </row>
    <row r="38" spans="1:11" s="11" customFormat="1" x14ac:dyDescent="0.25">
      <c r="A38" s="7" t="s">
        <v>4</v>
      </c>
      <c r="B38" s="7" t="s">
        <v>5</v>
      </c>
      <c r="C38" s="29">
        <f>C40+C47+C70+C89+C96</f>
        <v>118877.46999999999</v>
      </c>
      <c r="D38" s="29">
        <f t="shared" ref="D38:E38" si="29">D40+D47+D70+D89+D96</f>
        <v>2222.8859999999986</v>
      </c>
      <c r="E38" s="29">
        <f t="shared" si="29"/>
        <v>121100.35599999999</v>
      </c>
      <c r="F38" s="29">
        <f t="shared" ref="F38:G38" si="30">F40+F47+F70+F89+F96</f>
        <v>758.89999999999964</v>
      </c>
      <c r="G38" s="37">
        <f t="shared" si="30"/>
        <v>121859.25599999999</v>
      </c>
      <c r="H38" s="29">
        <f t="shared" ref="H38:J38" si="31">H40+H47+H70+H89+H96</f>
        <v>2301.4007000000001</v>
      </c>
      <c r="I38" s="37">
        <f t="shared" si="31"/>
        <v>124160.65669999999</v>
      </c>
      <c r="J38" s="37">
        <f t="shared" si="31"/>
        <v>87992.861259999991</v>
      </c>
      <c r="K38" s="46">
        <f t="shared" si="6"/>
        <v>70.870164187847749</v>
      </c>
    </row>
    <row r="39" spans="1:11" s="11" customFormat="1" ht="47.25" x14ac:dyDescent="0.25">
      <c r="A39" s="7" t="s">
        <v>6</v>
      </c>
      <c r="B39" s="7" t="s">
        <v>7</v>
      </c>
      <c r="C39" s="20">
        <f>C40</f>
        <v>34297</v>
      </c>
      <c r="D39" s="20">
        <f t="shared" ref="D39:J39" si="32">D40</f>
        <v>0</v>
      </c>
      <c r="E39" s="29">
        <f t="shared" si="32"/>
        <v>34297</v>
      </c>
      <c r="F39" s="20">
        <f t="shared" si="32"/>
        <v>0</v>
      </c>
      <c r="G39" s="37">
        <f t="shared" si="32"/>
        <v>34297</v>
      </c>
      <c r="H39" s="20">
        <f t="shared" si="32"/>
        <v>0</v>
      </c>
      <c r="I39" s="37">
        <f t="shared" si="32"/>
        <v>34297</v>
      </c>
      <c r="J39" s="37">
        <f t="shared" si="32"/>
        <v>25722.9</v>
      </c>
      <c r="K39" s="46">
        <f t="shared" si="6"/>
        <v>75.000437356036969</v>
      </c>
    </row>
    <row r="40" spans="1:11" s="11" customFormat="1" ht="31.5" x14ac:dyDescent="0.25">
      <c r="A40" s="7" t="s">
        <v>13</v>
      </c>
      <c r="B40" s="7" t="s">
        <v>12</v>
      </c>
      <c r="C40" s="20">
        <f>C42</f>
        <v>34297</v>
      </c>
      <c r="D40" s="25">
        <f t="shared" ref="D40:E40" si="33">D42</f>
        <v>0</v>
      </c>
      <c r="E40" s="29">
        <f t="shared" si="33"/>
        <v>34297</v>
      </c>
      <c r="F40" s="25">
        <f t="shared" ref="F40:G40" si="34">F42</f>
        <v>0</v>
      </c>
      <c r="G40" s="37">
        <f t="shared" si="34"/>
        <v>34297</v>
      </c>
      <c r="H40" s="25">
        <f t="shared" ref="H40:J40" si="35">H42</f>
        <v>0</v>
      </c>
      <c r="I40" s="37">
        <f t="shared" si="35"/>
        <v>34297</v>
      </c>
      <c r="J40" s="37">
        <f t="shared" si="35"/>
        <v>25722.9</v>
      </c>
      <c r="K40" s="46">
        <f t="shared" si="6"/>
        <v>75.000437356036969</v>
      </c>
    </row>
    <row r="41" spans="1:11" s="11" customFormat="1" ht="23.25" customHeight="1" x14ac:dyDescent="0.25">
      <c r="A41" s="12" t="s">
        <v>14</v>
      </c>
      <c r="B41" s="12" t="s">
        <v>8</v>
      </c>
      <c r="C41" s="21">
        <f t="shared" ref="C41:J41" si="36">C42</f>
        <v>34297</v>
      </c>
      <c r="D41" s="26">
        <f t="shared" si="36"/>
        <v>0</v>
      </c>
      <c r="E41" s="30">
        <f t="shared" si="36"/>
        <v>34297</v>
      </c>
      <c r="F41" s="26">
        <f t="shared" si="36"/>
        <v>0</v>
      </c>
      <c r="G41" s="38">
        <f t="shared" si="36"/>
        <v>34297</v>
      </c>
      <c r="H41" s="26">
        <f t="shared" si="36"/>
        <v>0</v>
      </c>
      <c r="I41" s="38">
        <f t="shared" si="36"/>
        <v>34297</v>
      </c>
      <c r="J41" s="38">
        <f t="shared" si="36"/>
        <v>25722.9</v>
      </c>
      <c r="K41" s="46">
        <f t="shared" si="6"/>
        <v>75.000437356036969</v>
      </c>
    </row>
    <row r="42" spans="1:11" s="11" customFormat="1" ht="35.25" customHeight="1" x14ac:dyDescent="0.25">
      <c r="A42" s="12" t="s">
        <v>91</v>
      </c>
      <c r="B42" s="12" t="s">
        <v>92</v>
      </c>
      <c r="C42" s="21">
        <v>34297</v>
      </c>
      <c r="D42" s="24"/>
      <c r="E42" s="31">
        <f>C42+D42</f>
        <v>34297</v>
      </c>
      <c r="F42" s="24"/>
      <c r="G42" s="39">
        <f>E42+F42</f>
        <v>34297</v>
      </c>
      <c r="H42" s="24"/>
      <c r="I42" s="39">
        <f>G42+H42</f>
        <v>34297</v>
      </c>
      <c r="J42" s="45">
        <v>25722.9</v>
      </c>
      <c r="K42" s="46">
        <f t="shared" si="6"/>
        <v>75.000437356036969</v>
      </c>
    </row>
    <row r="43" spans="1:11" s="11" customFormat="1" ht="35.25" hidden="1" customHeight="1" x14ac:dyDescent="0.25">
      <c r="A43" s="13" t="s">
        <v>74</v>
      </c>
      <c r="B43" s="14" t="s">
        <v>77</v>
      </c>
      <c r="C43" s="21"/>
      <c r="D43" s="24"/>
      <c r="E43" s="31"/>
      <c r="F43" s="24"/>
      <c r="G43" s="39"/>
      <c r="H43" s="24"/>
      <c r="I43" s="39"/>
      <c r="J43" s="45"/>
      <c r="K43" s="46" t="e">
        <f t="shared" si="6"/>
        <v>#DIV/0!</v>
      </c>
    </row>
    <row r="44" spans="1:11" s="11" customFormat="1" ht="35.25" hidden="1" customHeight="1" x14ac:dyDescent="0.25">
      <c r="A44" s="13" t="s">
        <v>75</v>
      </c>
      <c r="B44" s="14" t="s">
        <v>76</v>
      </c>
      <c r="C44" s="21"/>
      <c r="D44" s="24"/>
      <c r="E44" s="31"/>
      <c r="F44" s="24"/>
      <c r="G44" s="39"/>
      <c r="H44" s="24"/>
      <c r="I44" s="39"/>
      <c r="J44" s="45"/>
      <c r="K44" s="46" t="e">
        <f t="shared" si="6"/>
        <v>#DIV/0!</v>
      </c>
    </row>
    <row r="45" spans="1:11" s="11" customFormat="1" ht="47.25" hidden="1" x14ac:dyDescent="0.25">
      <c r="A45" s="12" t="s">
        <v>19</v>
      </c>
      <c r="B45" s="12" t="s">
        <v>18</v>
      </c>
      <c r="C45" s="21">
        <f t="shared" ref="C45" si="37">C46</f>
        <v>0</v>
      </c>
      <c r="D45" s="24"/>
      <c r="E45" s="31"/>
      <c r="F45" s="24"/>
      <c r="G45" s="39"/>
      <c r="H45" s="24"/>
      <c r="I45" s="39"/>
      <c r="J45" s="45"/>
      <c r="K45" s="46" t="e">
        <f t="shared" si="6"/>
        <v>#DIV/0!</v>
      </c>
    </row>
    <row r="46" spans="1:11" s="11" customFormat="1" ht="63" hidden="1" x14ac:dyDescent="0.25">
      <c r="A46" s="12" t="s">
        <v>17</v>
      </c>
      <c r="B46" s="12" t="s">
        <v>16</v>
      </c>
      <c r="C46" s="21"/>
      <c r="D46" s="24"/>
      <c r="E46" s="31"/>
      <c r="F46" s="24"/>
      <c r="G46" s="39"/>
      <c r="H46" s="24"/>
      <c r="I46" s="39"/>
      <c r="J46" s="45"/>
      <c r="K46" s="46" t="e">
        <f t="shared" si="6"/>
        <v>#DIV/0!</v>
      </c>
    </row>
    <row r="47" spans="1:11" s="11" customFormat="1" ht="31.5" customHeight="1" x14ac:dyDescent="0.25">
      <c r="A47" s="7" t="s">
        <v>15</v>
      </c>
      <c r="B47" s="7" t="s">
        <v>10</v>
      </c>
      <c r="C47" s="20">
        <f>C55+C57+C59+C61+C63+C65</f>
        <v>62339.87</v>
      </c>
      <c r="D47" s="25">
        <f t="shared" ref="D47:E47" si="38">D55+D57+D59+D61+D63+D65</f>
        <v>2159.8859999999995</v>
      </c>
      <c r="E47" s="20">
        <f t="shared" si="38"/>
        <v>64499.756000000001</v>
      </c>
      <c r="F47" s="25">
        <f t="shared" ref="F47:G47" si="39">F55+F57+F59+F61+F63+F65</f>
        <v>0</v>
      </c>
      <c r="G47" s="37">
        <f t="shared" si="39"/>
        <v>64499.756000000001</v>
      </c>
      <c r="H47" s="25">
        <f t="shared" ref="H47:J47" si="40">H55+H57+H59+H61+H63+H65</f>
        <v>1627.9006999999999</v>
      </c>
      <c r="I47" s="37">
        <f t="shared" si="40"/>
        <v>66127.656699999992</v>
      </c>
      <c r="J47" s="37">
        <f t="shared" si="40"/>
        <v>46664.699809999998</v>
      </c>
      <c r="K47" s="46">
        <f t="shared" si="6"/>
        <v>70.567599305238957</v>
      </c>
    </row>
    <row r="48" spans="1:11" s="11" customFormat="1" ht="49.9" hidden="1" customHeight="1" x14ac:dyDescent="0.25">
      <c r="A48" s="12" t="s">
        <v>81</v>
      </c>
      <c r="B48" s="12" t="s">
        <v>69</v>
      </c>
      <c r="C48" s="21">
        <f>C49+C50</f>
        <v>0</v>
      </c>
      <c r="D48" s="26">
        <f t="shared" ref="D48:E48" si="41">D49+D50</f>
        <v>0</v>
      </c>
      <c r="E48" s="30">
        <f t="shared" si="41"/>
        <v>0</v>
      </c>
      <c r="F48" s="26">
        <f t="shared" ref="F48:G48" si="42">F49+F50</f>
        <v>0</v>
      </c>
      <c r="G48" s="38">
        <f t="shared" si="42"/>
        <v>0</v>
      </c>
      <c r="H48" s="26">
        <f t="shared" ref="H48:I48" si="43">H49+H50</f>
        <v>0</v>
      </c>
      <c r="I48" s="38">
        <f t="shared" si="43"/>
        <v>0</v>
      </c>
      <c r="J48" s="45"/>
      <c r="K48" s="46" t="e">
        <f t="shared" si="6"/>
        <v>#DIV/0!</v>
      </c>
    </row>
    <row r="49" spans="1:11" s="11" customFormat="1" ht="66" hidden="1" customHeight="1" x14ac:dyDescent="0.25">
      <c r="A49" s="12" t="s">
        <v>71</v>
      </c>
      <c r="B49" s="12" t="s">
        <v>70</v>
      </c>
      <c r="C49" s="21"/>
      <c r="D49" s="26"/>
      <c r="E49" s="30"/>
      <c r="F49" s="26"/>
      <c r="G49" s="38"/>
      <c r="H49" s="26"/>
      <c r="I49" s="38"/>
      <c r="J49" s="45"/>
      <c r="K49" s="46" t="e">
        <f t="shared" si="6"/>
        <v>#DIV/0!</v>
      </c>
    </row>
    <row r="50" spans="1:11" s="11" customFormat="1" ht="66" hidden="1" customHeight="1" x14ac:dyDescent="0.25">
      <c r="A50" s="12" t="s">
        <v>73</v>
      </c>
      <c r="B50" s="12" t="s">
        <v>70</v>
      </c>
      <c r="C50" s="21"/>
      <c r="D50" s="26"/>
      <c r="E50" s="30"/>
      <c r="F50" s="26"/>
      <c r="G50" s="38"/>
      <c r="H50" s="26"/>
      <c r="I50" s="38"/>
      <c r="J50" s="45"/>
      <c r="K50" s="46" t="e">
        <f t="shared" si="6"/>
        <v>#DIV/0!</v>
      </c>
    </row>
    <row r="51" spans="1:11" s="11" customFormat="1" ht="47.25" hidden="1" x14ac:dyDescent="0.25">
      <c r="A51" s="12" t="s">
        <v>80</v>
      </c>
      <c r="B51" s="12" t="s">
        <v>78</v>
      </c>
      <c r="C51" s="21">
        <f>C52</f>
        <v>0</v>
      </c>
      <c r="D51" s="26">
        <f t="shared" ref="D51:I51" si="44">D52</f>
        <v>0</v>
      </c>
      <c r="E51" s="30">
        <f t="shared" si="44"/>
        <v>0</v>
      </c>
      <c r="F51" s="26">
        <f t="shared" si="44"/>
        <v>0</v>
      </c>
      <c r="G51" s="38">
        <f t="shared" si="44"/>
        <v>0</v>
      </c>
      <c r="H51" s="26">
        <f t="shared" si="44"/>
        <v>0</v>
      </c>
      <c r="I51" s="38">
        <f t="shared" si="44"/>
        <v>0</v>
      </c>
      <c r="J51" s="45"/>
      <c r="K51" s="46" t="e">
        <f t="shared" si="6"/>
        <v>#DIV/0!</v>
      </c>
    </row>
    <row r="52" spans="1:11" s="11" customFormat="1" ht="47.25" hidden="1" x14ac:dyDescent="0.25">
      <c r="A52" s="12" t="s">
        <v>82</v>
      </c>
      <c r="B52" s="12" t="s">
        <v>79</v>
      </c>
      <c r="C52" s="21"/>
      <c r="D52" s="26"/>
      <c r="E52" s="30"/>
      <c r="F52" s="26"/>
      <c r="G52" s="38"/>
      <c r="H52" s="26"/>
      <c r="I52" s="38"/>
      <c r="J52" s="45"/>
      <c r="K52" s="46" t="e">
        <f t="shared" si="6"/>
        <v>#DIV/0!</v>
      </c>
    </row>
    <row r="53" spans="1:11" s="11" customFormat="1" ht="31.5" hidden="1" x14ac:dyDescent="0.25">
      <c r="A53" s="12" t="s">
        <v>20</v>
      </c>
      <c r="B53" s="12" t="s">
        <v>21</v>
      </c>
      <c r="C53" s="21">
        <f t="shared" ref="C53:I53" si="45">C54</f>
        <v>0</v>
      </c>
      <c r="D53" s="26">
        <f t="shared" si="45"/>
        <v>0</v>
      </c>
      <c r="E53" s="30">
        <f t="shared" si="45"/>
        <v>0</v>
      </c>
      <c r="F53" s="26">
        <f t="shared" si="45"/>
        <v>0</v>
      </c>
      <c r="G53" s="38">
        <f t="shared" si="45"/>
        <v>0</v>
      </c>
      <c r="H53" s="26">
        <f t="shared" si="45"/>
        <v>0</v>
      </c>
      <c r="I53" s="38">
        <f t="shared" si="45"/>
        <v>0</v>
      </c>
      <c r="J53" s="45"/>
      <c r="K53" s="46" t="e">
        <f t="shared" si="6"/>
        <v>#DIV/0!</v>
      </c>
    </row>
    <row r="54" spans="1:11" s="11" customFormat="1" ht="47.25" hidden="1" x14ac:dyDescent="0.25">
      <c r="A54" s="12" t="s">
        <v>23</v>
      </c>
      <c r="B54" s="12" t="s">
        <v>22</v>
      </c>
      <c r="C54" s="21"/>
      <c r="D54" s="26"/>
      <c r="E54" s="30"/>
      <c r="F54" s="26"/>
      <c r="G54" s="38"/>
      <c r="H54" s="26"/>
      <c r="I54" s="38"/>
      <c r="J54" s="45"/>
      <c r="K54" s="46" t="e">
        <f t="shared" si="6"/>
        <v>#DIV/0!</v>
      </c>
    </row>
    <row r="55" spans="1:11" s="11" customFormat="1" ht="96" customHeight="1" x14ac:dyDescent="0.25">
      <c r="A55" s="12" t="s">
        <v>115</v>
      </c>
      <c r="B55" s="15" t="s">
        <v>93</v>
      </c>
      <c r="C55" s="21">
        <f t="shared" ref="C55:J59" si="46">C56</f>
        <v>21147</v>
      </c>
      <c r="D55" s="26">
        <f t="shared" si="46"/>
        <v>0</v>
      </c>
      <c r="E55" s="30">
        <f t="shared" si="46"/>
        <v>21147</v>
      </c>
      <c r="F55" s="26">
        <f t="shared" si="46"/>
        <v>0</v>
      </c>
      <c r="G55" s="38">
        <f t="shared" si="46"/>
        <v>21147</v>
      </c>
      <c r="H55" s="26">
        <f t="shared" si="46"/>
        <v>0</v>
      </c>
      <c r="I55" s="38">
        <f t="shared" si="46"/>
        <v>21147</v>
      </c>
      <c r="J55" s="38">
        <f t="shared" si="46"/>
        <v>16237.200999999999</v>
      </c>
      <c r="K55" s="46">
        <f t="shared" si="6"/>
        <v>76.782527072397968</v>
      </c>
    </row>
    <row r="56" spans="1:11" s="11" customFormat="1" ht="94.5" x14ac:dyDescent="0.25">
      <c r="A56" s="12" t="s">
        <v>116</v>
      </c>
      <c r="B56" s="15" t="s">
        <v>94</v>
      </c>
      <c r="C56" s="21">
        <v>21147</v>
      </c>
      <c r="D56" s="24"/>
      <c r="E56" s="31">
        <f>C56+D56</f>
        <v>21147</v>
      </c>
      <c r="F56" s="24"/>
      <c r="G56" s="39">
        <f>E56+F56</f>
        <v>21147</v>
      </c>
      <c r="H56" s="24"/>
      <c r="I56" s="39">
        <f>G56+H56</f>
        <v>21147</v>
      </c>
      <c r="J56" s="45">
        <v>16237.200999999999</v>
      </c>
      <c r="K56" s="46">
        <f t="shared" si="6"/>
        <v>76.782527072397968</v>
      </c>
    </row>
    <row r="57" spans="1:11" s="11" customFormat="1" ht="105" hidden="1" x14ac:dyDescent="0.25">
      <c r="A57" s="12" t="s">
        <v>146</v>
      </c>
      <c r="B57" s="16" t="s">
        <v>148</v>
      </c>
      <c r="C57" s="21">
        <f t="shared" si="46"/>
        <v>0</v>
      </c>
      <c r="D57" s="24"/>
      <c r="E57" s="31"/>
      <c r="F57" s="24"/>
      <c r="G57" s="39"/>
      <c r="H57" s="24"/>
      <c r="I57" s="39"/>
      <c r="J57" s="45"/>
      <c r="K57" s="46" t="e">
        <f t="shared" si="6"/>
        <v>#DIV/0!</v>
      </c>
    </row>
    <row r="58" spans="1:11" s="11" customFormat="1" ht="105" hidden="1" x14ac:dyDescent="0.25">
      <c r="A58" s="12" t="s">
        <v>147</v>
      </c>
      <c r="B58" s="16" t="s">
        <v>149</v>
      </c>
      <c r="C58" s="21">
        <v>0</v>
      </c>
      <c r="D58" s="24"/>
      <c r="E58" s="31"/>
      <c r="F58" s="24"/>
      <c r="G58" s="39"/>
      <c r="H58" s="24"/>
      <c r="I58" s="39"/>
      <c r="J58" s="45"/>
      <c r="K58" s="46" t="e">
        <f t="shared" si="6"/>
        <v>#DIV/0!</v>
      </c>
    </row>
    <row r="59" spans="1:11" s="11" customFormat="1" ht="90" hidden="1" x14ac:dyDescent="0.25">
      <c r="A59" s="12" t="s">
        <v>151</v>
      </c>
      <c r="B59" s="17" t="s">
        <v>150</v>
      </c>
      <c r="C59" s="21">
        <f t="shared" si="46"/>
        <v>0</v>
      </c>
      <c r="D59" s="24"/>
      <c r="E59" s="31"/>
      <c r="F59" s="24"/>
      <c r="G59" s="39"/>
      <c r="H59" s="24"/>
      <c r="I59" s="39"/>
      <c r="J59" s="45"/>
      <c r="K59" s="46" t="e">
        <f t="shared" si="6"/>
        <v>#DIV/0!</v>
      </c>
    </row>
    <row r="60" spans="1:11" s="11" customFormat="1" ht="90" hidden="1" x14ac:dyDescent="0.25">
      <c r="A60" s="12" t="s">
        <v>152</v>
      </c>
      <c r="B60" s="17" t="s">
        <v>153</v>
      </c>
      <c r="C60" s="21">
        <v>0</v>
      </c>
      <c r="D60" s="24"/>
      <c r="E60" s="31"/>
      <c r="F60" s="24"/>
      <c r="G60" s="39"/>
      <c r="H60" s="24"/>
      <c r="I60" s="39"/>
      <c r="J60" s="45"/>
      <c r="K60" s="46" t="e">
        <f t="shared" si="6"/>
        <v>#DIV/0!</v>
      </c>
    </row>
    <row r="61" spans="1:11" s="11" customFormat="1" ht="31.5" hidden="1" x14ac:dyDescent="0.25">
      <c r="A61" s="12" t="s">
        <v>117</v>
      </c>
      <c r="B61" s="12" t="s">
        <v>95</v>
      </c>
      <c r="C61" s="21">
        <f>C62</f>
        <v>0</v>
      </c>
      <c r="D61" s="24"/>
      <c r="E61" s="31"/>
      <c r="F61" s="24"/>
      <c r="G61" s="39"/>
      <c r="H61" s="24"/>
      <c r="I61" s="39"/>
      <c r="J61" s="45"/>
      <c r="K61" s="46" t="e">
        <f t="shared" si="6"/>
        <v>#DIV/0!</v>
      </c>
    </row>
    <row r="62" spans="1:11" s="11" customFormat="1" ht="31.5" hidden="1" x14ac:dyDescent="0.25">
      <c r="A62" s="12" t="s">
        <v>118</v>
      </c>
      <c r="B62" s="12" t="s">
        <v>96</v>
      </c>
      <c r="C62" s="21">
        <v>0</v>
      </c>
      <c r="D62" s="24"/>
      <c r="E62" s="31"/>
      <c r="F62" s="24"/>
      <c r="G62" s="39"/>
      <c r="H62" s="24"/>
      <c r="I62" s="39"/>
      <c r="J62" s="45"/>
      <c r="K62" s="46" t="e">
        <f t="shared" si="6"/>
        <v>#DIV/0!</v>
      </c>
    </row>
    <row r="63" spans="1:11" s="11" customFormat="1" x14ac:dyDescent="0.25">
      <c r="A63" s="12" t="s">
        <v>154</v>
      </c>
      <c r="B63" s="12" t="s">
        <v>144</v>
      </c>
      <c r="C63" s="21">
        <f t="shared" ref="C63:J63" si="47">C64</f>
        <v>217.5</v>
      </c>
      <c r="D63" s="26">
        <f t="shared" si="47"/>
        <v>0</v>
      </c>
      <c r="E63" s="30">
        <f t="shared" si="47"/>
        <v>217.5</v>
      </c>
      <c r="F63" s="26">
        <f t="shared" si="47"/>
        <v>0</v>
      </c>
      <c r="G63" s="38">
        <f t="shared" si="47"/>
        <v>217.5</v>
      </c>
      <c r="H63" s="26">
        <f t="shared" si="47"/>
        <v>0</v>
      </c>
      <c r="I63" s="38">
        <f t="shared" si="47"/>
        <v>217.5</v>
      </c>
      <c r="J63" s="38">
        <f t="shared" si="47"/>
        <v>217.5</v>
      </c>
      <c r="K63" s="46">
        <f t="shared" si="6"/>
        <v>100</v>
      </c>
    </row>
    <row r="64" spans="1:11" s="11" customFormat="1" ht="31.5" x14ac:dyDescent="0.25">
      <c r="A64" s="12" t="s">
        <v>143</v>
      </c>
      <c r="B64" s="12" t="s">
        <v>145</v>
      </c>
      <c r="C64" s="21">
        <v>217.5</v>
      </c>
      <c r="D64" s="24"/>
      <c r="E64" s="31">
        <f>C64+D64</f>
        <v>217.5</v>
      </c>
      <c r="F64" s="24"/>
      <c r="G64" s="39">
        <f>E64+F64</f>
        <v>217.5</v>
      </c>
      <c r="H64" s="24"/>
      <c r="I64" s="39">
        <f>G64+H64</f>
        <v>217.5</v>
      </c>
      <c r="J64" s="45">
        <v>217.5</v>
      </c>
      <c r="K64" s="46">
        <f t="shared" si="6"/>
        <v>100</v>
      </c>
    </row>
    <row r="65" spans="1:11" s="11" customFormat="1" x14ac:dyDescent="0.25">
      <c r="A65" s="12" t="s">
        <v>119</v>
      </c>
      <c r="B65" s="12" t="s">
        <v>97</v>
      </c>
      <c r="C65" s="21">
        <f>C66+C67+C68+C69</f>
        <v>40975.370000000003</v>
      </c>
      <c r="D65" s="26">
        <f t="shared" ref="D65:E65" si="48">D66+D67+D68+D69</f>
        <v>2159.8859999999995</v>
      </c>
      <c r="E65" s="30">
        <f t="shared" si="48"/>
        <v>43135.256000000001</v>
      </c>
      <c r="F65" s="26">
        <f t="shared" ref="F65:G65" si="49">F66+F67+F68+F69</f>
        <v>0</v>
      </c>
      <c r="G65" s="38">
        <f t="shared" si="49"/>
        <v>43135.256000000001</v>
      </c>
      <c r="H65" s="26">
        <f t="shared" ref="H65:J65" si="50">H66+H67+H68+H69</f>
        <v>1627.9006999999999</v>
      </c>
      <c r="I65" s="38">
        <f t="shared" si="50"/>
        <v>44763.1567</v>
      </c>
      <c r="J65" s="38">
        <f t="shared" si="50"/>
        <v>30209.998809999997</v>
      </c>
      <c r="K65" s="46">
        <f t="shared" si="6"/>
        <v>67.488535298047907</v>
      </c>
    </row>
    <row r="66" spans="1:11" s="11" customFormat="1" x14ac:dyDescent="0.25">
      <c r="A66" s="12" t="s">
        <v>120</v>
      </c>
      <c r="B66" s="12" t="s">
        <v>98</v>
      </c>
      <c r="C66" s="21">
        <v>4461.3900000000003</v>
      </c>
      <c r="D66" s="24">
        <v>-95.89</v>
      </c>
      <c r="E66" s="31">
        <f t="shared" ref="E66:E68" si="51">C66+D66</f>
        <v>4365.5</v>
      </c>
      <c r="F66" s="24"/>
      <c r="G66" s="39">
        <f t="shared" ref="G66:G68" si="52">E66+F66</f>
        <v>4365.5</v>
      </c>
      <c r="H66" s="24"/>
      <c r="I66" s="39">
        <f t="shared" ref="I66:I68" si="53">G66+H66</f>
        <v>4365.5</v>
      </c>
      <c r="J66" s="45">
        <v>287.90111000000002</v>
      </c>
      <c r="K66" s="46">
        <f t="shared" si="6"/>
        <v>6.5949171916160809</v>
      </c>
    </row>
    <row r="67" spans="1:11" s="11" customFormat="1" x14ac:dyDescent="0.25">
      <c r="A67" s="12" t="s">
        <v>160</v>
      </c>
      <c r="B67" s="12" t="s">
        <v>98</v>
      </c>
      <c r="C67" s="21">
        <v>95.89</v>
      </c>
      <c r="D67" s="24">
        <v>-95.89</v>
      </c>
      <c r="E67" s="31">
        <f t="shared" si="51"/>
        <v>0</v>
      </c>
      <c r="F67" s="24"/>
      <c r="G67" s="39">
        <f t="shared" si="52"/>
        <v>0</v>
      </c>
      <c r="H67" s="24"/>
      <c r="I67" s="39">
        <f t="shared" si="53"/>
        <v>0</v>
      </c>
      <c r="J67" s="45">
        <v>0</v>
      </c>
      <c r="K67" s="46" t="e">
        <f t="shared" si="6"/>
        <v>#DIV/0!</v>
      </c>
    </row>
    <row r="68" spans="1:11" s="11" customFormat="1" x14ac:dyDescent="0.25">
      <c r="A68" s="12" t="s">
        <v>121</v>
      </c>
      <c r="B68" s="12" t="s">
        <v>98</v>
      </c>
      <c r="C68" s="21">
        <v>32161.4</v>
      </c>
      <c r="D68" s="24">
        <v>2382.7559999999999</v>
      </c>
      <c r="E68" s="31">
        <f t="shared" si="51"/>
        <v>34544.156000000003</v>
      </c>
      <c r="F68" s="24"/>
      <c r="G68" s="39">
        <f t="shared" si="52"/>
        <v>34544.156000000003</v>
      </c>
      <c r="H68" s="24">
        <v>1627.9006999999999</v>
      </c>
      <c r="I68" s="53">
        <f t="shared" si="53"/>
        <v>36172.056700000001</v>
      </c>
      <c r="J68" s="45">
        <v>27774.097699999998</v>
      </c>
      <c r="K68" s="46">
        <f t="shared" si="6"/>
        <v>76.783296925441348</v>
      </c>
    </row>
    <row r="69" spans="1:11" s="11" customFormat="1" x14ac:dyDescent="0.25">
      <c r="A69" s="12" t="s">
        <v>122</v>
      </c>
      <c r="B69" s="12" t="s">
        <v>98</v>
      </c>
      <c r="C69" s="21">
        <v>4256.6899999999996</v>
      </c>
      <c r="D69" s="24">
        <v>-31.09</v>
      </c>
      <c r="E69" s="31">
        <f>C69+D69</f>
        <v>4225.5999999999995</v>
      </c>
      <c r="F69" s="24"/>
      <c r="G69" s="39">
        <f>E69+F69</f>
        <v>4225.5999999999995</v>
      </c>
      <c r="H69" s="24"/>
      <c r="I69" s="39">
        <f>G69+H69</f>
        <v>4225.5999999999995</v>
      </c>
      <c r="J69" s="45">
        <v>2148</v>
      </c>
      <c r="K69" s="46">
        <f t="shared" si="6"/>
        <v>50.83301779628929</v>
      </c>
    </row>
    <row r="70" spans="1:11" s="11" customFormat="1" ht="31.5" x14ac:dyDescent="0.25">
      <c r="A70" s="7" t="s">
        <v>124</v>
      </c>
      <c r="B70" s="7" t="s">
        <v>99</v>
      </c>
      <c r="C70" s="20">
        <f>C71+C76+C78+C80+C82+C84</f>
        <v>20951.7</v>
      </c>
      <c r="D70" s="25">
        <f t="shared" ref="D70:E70" si="54">D71+D76+D78+D80+D82+D84</f>
        <v>0</v>
      </c>
      <c r="E70" s="29">
        <f t="shared" si="54"/>
        <v>20951.7</v>
      </c>
      <c r="F70" s="25">
        <f t="shared" ref="F70:G70" si="55">F71+F76+F78+F80+F82+F84</f>
        <v>758.9</v>
      </c>
      <c r="G70" s="37">
        <f t="shared" si="55"/>
        <v>21710.6</v>
      </c>
      <c r="H70" s="25">
        <f t="shared" ref="H70:J70" si="56">H71+H76+H78+H80+H82+H84</f>
        <v>-699.2</v>
      </c>
      <c r="I70" s="37">
        <f t="shared" si="56"/>
        <v>21011.4</v>
      </c>
      <c r="J70" s="37">
        <f t="shared" si="56"/>
        <v>14389.561449999999</v>
      </c>
      <c r="K70" s="46">
        <f t="shared" si="6"/>
        <v>68.484543866662861</v>
      </c>
    </row>
    <row r="71" spans="1:11" s="11" customFormat="1" ht="47.25" x14ac:dyDescent="0.25">
      <c r="A71" s="7" t="s">
        <v>123</v>
      </c>
      <c r="B71" s="7" t="s">
        <v>100</v>
      </c>
      <c r="C71" s="21">
        <f>C72+C73+C74+C75</f>
        <v>4616</v>
      </c>
      <c r="D71" s="26">
        <f t="shared" ref="D71:E71" si="57">D72+D73+D74+D75</f>
        <v>0</v>
      </c>
      <c r="E71" s="30">
        <f t="shared" si="57"/>
        <v>4616</v>
      </c>
      <c r="F71" s="26">
        <f t="shared" ref="F71:G71" si="58">F72+F73+F74+F75</f>
        <v>0</v>
      </c>
      <c r="G71" s="38">
        <f t="shared" si="58"/>
        <v>4616</v>
      </c>
      <c r="H71" s="26">
        <f t="shared" ref="H71:J71" si="59">H72+H73+H74+H75</f>
        <v>0</v>
      </c>
      <c r="I71" s="38">
        <f t="shared" si="59"/>
        <v>4616</v>
      </c>
      <c r="J71" s="38">
        <f t="shared" si="59"/>
        <v>3412.42</v>
      </c>
      <c r="K71" s="46">
        <f t="shared" si="6"/>
        <v>73.925909878682845</v>
      </c>
    </row>
    <row r="72" spans="1:11" s="11" customFormat="1" ht="47.25" x14ac:dyDescent="0.25">
      <c r="A72" s="12" t="s">
        <v>125</v>
      </c>
      <c r="B72" s="12" t="s">
        <v>101</v>
      </c>
      <c r="C72" s="21">
        <v>580</v>
      </c>
      <c r="D72" s="24"/>
      <c r="E72" s="31">
        <f t="shared" ref="E72:E74" si="60">C72+D72</f>
        <v>580</v>
      </c>
      <c r="F72" s="24"/>
      <c r="G72" s="39">
        <f t="shared" ref="G72:G74" si="61">E72+F72</f>
        <v>580</v>
      </c>
      <c r="H72" s="24"/>
      <c r="I72" s="39">
        <f t="shared" ref="I72:I74" si="62">G72+H72</f>
        <v>580</v>
      </c>
      <c r="J72" s="45">
        <v>351.36599999999999</v>
      </c>
      <c r="K72" s="46">
        <f t="shared" si="6"/>
        <v>60.580344827586202</v>
      </c>
    </row>
    <row r="73" spans="1:11" s="11" customFormat="1" ht="47.25" x14ac:dyDescent="0.25">
      <c r="A73" s="12" t="s">
        <v>126</v>
      </c>
      <c r="B73" s="12" t="s">
        <v>101</v>
      </c>
      <c r="C73" s="21">
        <v>345</v>
      </c>
      <c r="D73" s="24"/>
      <c r="E73" s="31">
        <f t="shared" si="60"/>
        <v>345</v>
      </c>
      <c r="F73" s="24"/>
      <c r="G73" s="39">
        <f t="shared" si="61"/>
        <v>345</v>
      </c>
      <c r="H73" s="24"/>
      <c r="I73" s="39">
        <f t="shared" si="62"/>
        <v>345</v>
      </c>
      <c r="J73" s="45">
        <v>246.18199999999999</v>
      </c>
      <c r="K73" s="46">
        <f t="shared" ref="K73:K98" si="63">J73*100/I73</f>
        <v>71.357101449275348</v>
      </c>
    </row>
    <row r="74" spans="1:11" s="11" customFormat="1" ht="47.25" x14ac:dyDescent="0.25">
      <c r="A74" s="12" t="s">
        <v>127</v>
      </c>
      <c r="B74" s="12" t="s">
        <v>101</v>
      </c>
      <c r="C74" s="21">
        <v>2480</v>
      </c>
      <c r="D74" s="24"/>
      <c r="E74" s="31">
        <f t="shared" si="60"/>
        <v>2480</v>
      </c>
      <c r="F74" s="24"/>
      <c r="G74" s="39">
        <f t="shared" si="61"/>
        <v>2480</v>
      </c>
      <c r="H74" s="24"/>
      <c r="I74" s="39">
        <f t="shared" si="62"/>
        <v>2480</v>
      </c>
      <c r="J74" s="45">
        <v>1901.672</v>
      </c>
      <c r="K74" s="46">
        <f t="shared" si="63"/>
        <v>76.680322580645168</v>
      </c>
    </row>
    <row r="75" spans="1:11" s="11" customFormat="1" ht="47.25" x14ac:dyDescent="0.25">
      <c r="A75" s="12" t="s">
        <v>128</v>
      </c>
      <c r="B75" s="12" t="s">
        <v>101</v>
      </c>
      <c r="C75" s="21">
        <v>1211</v>
      </c>
      <c r="D75" s="24"/>
      <c r="E75" s="31">
        <f>C75+D75</f>
        <v>1211</v>
      </c>
      <c r="F75" s="24"/>
      <c r="G75" s="39">
        <f>E75+F75</f>
        <v>1211</v>
      </c>
      <c r="H75" s="24"/>
      <c r="I75" s="39">
        <f>G75+H75</f>
        <v>1211</v>
      </c>
      <c r="J75" s="45">
        <v>913.2</v>
      </c>
      <c r="K75" s="46">
        <f t="shared" si="63"/>
        <v>75.408753096614362</v>
      </c>
    </row>
    <row r="76" spans="1:11" s="11" customFormat="1" ht="47.25" x14ac:dyDescent="0.25">
      <c r="A76" s="7" t="s">
        <v>129</v>
      </c>
      <c r="B76" s="7" t="s">
        <v>102</v>
      </c>
      <c r="C76" s="20">
        <f>C77</f>
        <v>5935</v>
      </c>
      <c r="D76" s="25">
        <f t="shared" ref="D76:J76" si="64">D77</f>
        <v>0</v>
      </c>
      <c r="E76" s="29">
        <f t="shared" si="64"/>
        <v>5935</v>
      </c>
      <c r="F76" s="25">
        <f t="shared" si="64"/>
        <v>0</v>
      </c>
      <c r="G76" s="37">
        <f t="shared" si="64"/>
        <v>5935</v>
      </c>
      <c r="H76" s="25">
        <f t="shared" si="64"/>
        <v>-1500</v>
      </c>
      <c r="I76" s="37">
        <f t="shared" si="64"/>
        <v>4435</v>
      </c>
      <c r="J76" s="37">
        <f t="shared" si="64"/>
        <v>2708.4996799999999</v>
      </c>
      <c r="K76" s="46">
        <f t="shared" si="63"/>
        <v>61.071018714768883</v>
      </c>
    </row>
    <row r="77" spans="1:11" s="11" customFormat="1" ht="47.25" x14ac:dyDescent="0.25">
      <c r="A77" s="12" t="s">
        <v>130</v>
      </c>
      <c r="B77" s="12" t="s">
        <v>103</v>
      </c>
      <c r="C77" s="21">
        <v>5935</v>
      </c>
      <c r="D77" s="24"/>
      <c r="E77" s="31">
        <f>C77+D77</f>
        <v>5935</v>
      </c>
      <c r="F77" s="24"/>
      <c r="G77" s="39">
        <f>E77+F77</f>
        <v>5935</v>
      </c>
      <c r="H77" s="24">
        <v>-1500</v>
      </c>
      <c r="I77" s="39">
        <f>G77+H77</f>
        <v>4435</v>
      </c>
      <c r="J77" s="45">
        <v>2708.4996799999999</v>
      </c>
      <c r="K77" s="46">
        <f t="shared" si="63"/>
        <v>61.071018714768883</v>
      </c>
    </row>
    <row r="78" spans="1:11" s="11" customFormat="1" ht="78.75" x14ac:dyDescent="0.25">
      <c r="A78" s="7" t="s">
        <v>131</v>
      </c>
      <c r="B78" s="7" t="s">
        <v>104</v>
      </c>
      <c r="C78" s="20">
        <f>C79</f>
        <v>290</v>
      </c>
      <c r="D78" s="25">
        <f t="shared" ref="D78:J78" si="65">D79</f>
        <v>0</v>
      </c>
      <c r="E78" s="29">
        <f t="shared" si="65"/>
        <v>290</v>
      </c>
      <c r="F78" s="25">
        <f t="shared" si="65"/>
        <v>0</v>
      </c>
      <c r="G78" s="37">
        <f t="shared" si="65"/>
        <v>290</v>
      </c>
      <c r="H78" s="25">
        <f t="shared" si="65"/>
        <v>0</v>
      </c>
      <c r="I78" s="37">
        <f t="shared" si="65"/>
        <v>290</v>
      </c>
      <c r="J78" s="37">
        <f t="shared" si="65"/>
        <v>113.62177</v>
      </c>
      <c r="K78" s="46">
        <f t="shared" si="63"/>
        <v>39.179920689655169</v>
      </c>
    </row>
    <row r="79" spans="1:11" s="11" customFormat="1" ht="78.75" x14ac:dyDescent="0.25">
      <c r="A79" s="12" t="s">
        <v>132</v>
      </c>
      <c r="B79" s="12" t="s">
        <v>158</v>
      </c>
      <c r="C79" s="21">
        <v>290</v>
      </c>
      <c r="D79" s="24"/>
      <c r="E79" s="31">
        <f>C79+D79</f>
        <v>290</v>
      </c>
      <c r="F79" s="24"/>
      <c r="G79" s="39">
        <f>E79+F79</f>
        <v>290</v>
      </c>
      <c r="H79" s="24"/>
      <c r="I79" s="39">
        <f>G79+H79</f>
        <v>290</v>
      </c>
      <c r="J79" s="45">
        <v>113.62177</v>
      </c>
      <c r="K79" s="46">
        <f t="shared" si="63"/>
        <v>39.179920689655169</v>
      </c>
    </row>
    <row r="80" spans="1:11" s="11" customFormat="1" ht="78.75" x14ac:dyDescent="0.25">
      <c r="A80" s="7" t="s">
        <v>133</v>
      </c>
      <c r="B80" s="7" t="s">
        <v>105</v>
      </c>
      <c r="C80" s="20">
        <f t="shared" ref="C80:J80" si="66">C81</f>
        <v>627.1</v>
      </c>
      <c r="D80" s="25">
        <f t="shared" si="66"/>
        <v>0</v>
      </c>
      <c r="E80" s="29">
        <f t="shared" si="66"/>
        <v>627.1</v>
      </c>
      <c r="F80" s="25">
        <f t="shared" si="66"/>
        <v>0</v>
      </c>
      <c r="G80" s="37">
        <f t="shared" si="66"/>
        <v>627.1</v>
      </c>
      <c r="H80" s="25">
        <f t="shared" si="66"/>
        <v>0</v>
      </c>
      <c r="I80" s="37">
        <f t="shared" si="66"/>
        <v>627.1</v>
      </c>
      <c r="J80" s="37">
        <f t="shared" si="66"/>
        <v>0</v>
      </c>
      <c r="K80" s="46">
        <f t="shared" si="63"/>
        <v>0</v>
      </c>
    </row>
    <row r="81" spans="1:11" s="11" customFormat="1" ht="63" x14ac:dyDescent="0.25">
      <c r="A81" s="12" t="s">
        <v>134</v>
      </c>
      <c r="B81" s="12" t="s">
        <v>106</v>
      </c>
      <c r="C81" s="21">
        <v>627.1</v>
      </c>
      <c r="D81" s="24"/>
      <c r="E81" s="31">
        <f>C81+D81</f>
        <v>627.1</v>
      </c>
      <c r="F81" s="24"/>
      <c r="G81" s="39">
        <f>E81+F81</f>
        <v>627.1</v>
      </c>
      <c r="H81" s="24"/>
      <c r="I81" s="39">
        <f>G81+H81</f>
        <v>627.1</v>
      </c>
      <c r="J81" s="45">
        <v>0</v>
      </c>
      <c r="K81" s="46">
        <f t="shared" si="63"/>
        <v>0</v>
      </c>
    </row>
    <row r="82" spans="1:11" s="11" customFormat="1" ht="63" x14ac:dyDescent="0.25">
      <c r="A82" s="7" t="s">
        <v>135</v>
      </c>
      <c r="B82" s="7" t="s">
        <v>107</v>
      </c>
      <c r="C82" s="20">
        <f t="shared" ref="C82:J82" si="67">C83</f>
        <v>0.9</v>
      </c>
      <c r="D82" s="25">
        <f t="shared" si="67"/>
        <v>0</v>
      </c>
      <c r="E82" s="29">
        <f t="shared" si="67"/>
        <v>0.9</v>
      </c>
      <c r="F82" s="25">
        <f t="shared" si="67"/>
        <v>0</v>
      </c>
      <c r="G82" s="37">
        <f t="shared" si="67"/>
        <v>0.9</v>
      </c>
      <c r="H82" s="25">
        <f t="shared" si="67"/>
        <v>2.8</v>
      </c>
      <c r="I82" s="37">
        <f t="shared" si="67"/>
        <v>3.6999999999999997</v>
      </c>
      <c r="J82" s="37">
        <f t="shared" si="67"/>
        <v>3.7</v>
      </c>
      <c r="K82" s="46">
        <f t="shared" si="63"/>
        <v>100.00000000000001</v>
      </c>
    </row>
    <row r="83" spans="1:11" s="11" customFormat="1" ht="63" x14ac:dyDescent="0.25">
      <c r="A83" s="12" t="s">
        <v>136</v>
      </c>
      <c r="B83" s="12" t="s">
        <v>108</v>
      </c>
      <c r="C83" s="21">
        <v>0.9</v>
      </c>
      <c r="D83" s="24"/>
      <c r="E83" s="31">
        <f>C83+D83</f>
        <v>0.9</v>
      </c>
      <c r="F83" s="24"/>
      <c r="G83" s="39">
        <f>E83+F83</f>
        <v>0.9</v>
      </c>
      <c r="H83" s="24">
        <v>2.8</v>
      </c>
      <c r="I83" s="39">
        <f>G83+H83</f>
        <v>3.6999999999999997</v>
      </c>
      <c r="J83" s="45">
        <v>3.7</v>
      </c>
      <c r="K83" s="46">
        <f t="shared" si="63"/>
        <v>100.00000000000001</v>
      </c>
    </row>
    <row r="84" spans="1:11" s="11" customFormat="1" x14ac:dyDescent="0.25">
      <c r="A84" s="7" t="s">
        <v>137</v>
      </c>
      <c r="B84" s="7" t="s">
        <v>110</v>
      </c>
      <c r="C84" s="20">
        <f>C87+C88</f>
        <v>9482.7000000000007</v>
      </c>
      <c r="D84" s="25">
        <f t="shared" ref="D84:E84" si="68">D87+D88</f>
        <v>0</v>
      </c>
      <c r="E84" s="29">
        <f t="shared" si="68"/>
        <v>9482.7000000000007</v>
      </c>
      <c r="F84" s="25">
        <f t="shared" ref="F84:G84" si="69">F87+F88</f>
        <v>758.9</v>
      </c>
      <c r="G84" s="37">
        <f t="shared" si="69"/>
        <v>10241.6</v>
      </c>
      <c r="H84" s="25">
        <f t="shared" ref="H84:J84" si="70">H87+H88</f>
        <v>798</v>
      </c>
      <c r="I84" s="37">
        <f t="shared" si="70"/>
        <v>11039.6</v>
      </c>
      <c r="J84" s="37">
        <f t="shared" si="70"/>
        <v>8151.32</v>
      </c>
      <c r="K84" s="46">
        <f t="shared" si="63"/>
        <v>73.837095546940105</v>
      </c>
    </row>
    <row r="85" spans="1:11" s="11" customFormat="1" ht="31.5" hidden="1" x14ac:dyDescent="0.25">
      <c r="A85" s="12" t="s">
        <v>15</v>
      </c>
      <c r="B85" s="12" t="s">
        <v>109</v>
      </c>
      <c r="C85" s="21">
        <f t="shared" ref="C85" si="71">C86</f>
        <v>0</v>
      </c>
      <c r="D85" s="24"/>
      <c r="E85" s="31"/>
      <c r="F85" s="24"/>
      <c r="G85" s="39"/>
      <c r="H85" s="24"/>
      <c r="I85" s="39"/>
      <c r="J85" s="45"/>
      <c r="K85" s="46" t="e">
        <f t="shared" si="63"/>
        <v>#DIV/0!</v>
      </c>
    </row>
    <row r="86" spans="1:11" s="11" customFormat="1" hidden="1" x14ac:dyDescent="0.25">
      <c r="A86" s="12" t="s">
        <v>15</v>
      </c>
      <c r="B86" s="12" t="s">
        <v>110</v>
      </c>
      <c r="C86" s="21"/>
      <c r="D86" s="24"/>
      <c r="E86" s="31"/>
      <c r="F86" s="24"/>
      <c r="G86" s="39"/>
      <c r="H86" s="24"/>
      <c r="I86" s="39"/>
      <c r="J86" s="45"/>
      <c r="K86" s="46" t="e">
        <f t="shared" si="63"/>
        <v>#DIV/0!</v>
      </c>
    </row>
    <row r="87" spans="1:11" s="11" customFormat="1" x14ac:dyDescent="0.25">
      <c r="A87" s="12" t="s">
        <v>138</v>
      </c>
      <c r="B87" s="12" t="s">
        <v>111</v>
      </c>
      <c r="C87" s="21">
        <v>9482.7000000000007</v>
      </c>
      <c r="D87" s="24"/>
      <c r="E87" s="31">
        <f>C87+D87</f>
        <v>9482.7000000000007</v>
      </c>
      <c r="F87" s="24">
        <v>758.9</v>
      </c>
      <c r="G87" s="39">
        <f>E87+F87</f>
        <v>10241.6</v>
      </c>
      <c r="H87" s="24">
        <v>798</v>
      </c>
      <c r="I87" s="39">
        <f>G87+H87</f>
        <v>11039.6</v>
      </c>
      <c r="J87" s="45">
        <v>8151.32</v>
      </c>
      <c r="K87" s="46">
        <f t="shared" si="63"/>
        <v>73.837095546940105</v>
      </c>
    </row>
    <row r="88" spans="1:11" s="11" customFormat="1" ht="0.75" customHeight="1" x14ac:dyDescent="0.25">
      <c r="A88" s="12" t="s">
        <v>139</v>
      </c>
      <c r="B88" s="12" t="s">
        <v>111</v>
      </c>
      <c r="C88" s="21">
        <v>0</v>
      </c>
      <c r="D88" s="24"/>
      <c r="E88" s="31"/>
      <c r="F88" s="24"/>
      <c r="G88" s="39"/>
      <c r="H88" s="24"/>
      <c r="I88" s="39"/>
      <c r="J88" s="45"/>
      <c r="K88" s="46" t="e">
        <f t="shared" si="63"/>
        <v>#DIV/0!</v>
      </c>
    </row>
    <row r="89" spans="1:11" s="11" customFormat="1" x14ac:dyDescent="0.25">
      <c r="A89" s="7" t="s">
        <v>142</v>
      </c>
      <c r="B89" s="7" t="s">
        <v>112</v>
      </c>
      <c r="C89" s="20">
        <f>C90+C93</f>
        <v>1288.9000000000001</v>
      </c>
      <c r="D89" s="25">
        <f t="shared" ref="D89:E89" si="72">D90+D93</f>
        <v>9393</v>
      </c>
      <c r="E89" s="29">
        <f t="shared" si="72"/>
        <v>10681.9</v>
      </c>
      <c r="F89" s="25">
        <f t="shared" ref="F89:G89" si="73">F90+F93</f>
        <v>-9330</v>
      </c>
      <c r="G89" s="37">
        <f t="shared" si="73"/>
        <v>1351.8999999999996</v>
      </c>
      <c r="H89" s="25">
        <f t="shared" ref="H89:J89" si="74">H90+H93</f>
        <v>1372.7</v>
      </c>
      <c r="I89" s="37">
        <f t="shared" si="74"/>
        <v>2724.5999999999995</v>
      </c>
      <c r="J89" s="37">
        <f t="shared" si="74"/>
        <v>1215.7</v>
      </c>
      <c r="K89" s="46">
        <f t="shared" si="63"/>
        <v>44.619393672465691</v>
      </c>
    </row>
    <row r="90" spans="1:11" s="11" customFormat="1" ht="63" x14ac:dyDescent="0.25">
      <c r="A90" s="7" t="s">
        <v>140</v>
      </c>
      <c r="B90" s="7" t="s">
        <v>113</v>
      </c>
      <c r="C90" s="20">
        <f>C91+C92</f>
        <v>3</v>
      </c>
      <c r="D90" s="20">
        <f t="shared" ref="D90:E90" si="75">D91+D92</f>
        <v>63</v>
      </c>
      <c r="E90" s="29">
        <f t="shared" si="75"/>
        <v>66</v>
      </c>
      <c r="F90" s="20">
        <f t="shared" ref="F90:G90" si="76">F91+F92</f>
        <v>0</v>
      </c>
      <c r="G90" s="37">
        <f t="shared" si="76"/>
        <v>66</v>
      </c>
      <c r="H90" s="20">
        <f t="shared" ref="H90:J90" si="77">H91+H92</f>
        <v>0</v>
      </c>
      <c r="I90" s="37">
        <f t="shared" si="77"/>
        <v>66</v>
      </c>
      <c r="J90" s="37">
        <f t="shared" si="77"/>
        <v>35.5</v>
      </c>
      <c r="K90" s="46">
        <f t="shared" si="63"/>
        <v>53.787878787878789</v>
      </c>
    </row>
    <row r="91" spans="1:11" s="11" customFormat="1" ht="78.75" x14ac:dyDescent="0.25">
      <c r="A91" s="12" t="s">
        <v>141</v>
      </c>
      <c r="B91" s="12" t="s">
        <v>114</v>
      </c>
      <c r="C91" s="21">
        <v>3</v>
      </c>
      <c r="D91" s="24"/>
      <c r="E91" s="31">
        <f>C91+D91</f>
        <v>3</v>
      </c>
      <c r="F91" s="24"/>
      <c r="G91" s="39">
        <f>E91+F91</f>
        <v>3</v>
      </c>
      <c r="H91" s="24"/>
      <c r="I91" s="39">
        <f>G91+H91</f>
        <v>3</v>
      </c>
      <c r="J91" s="45">
        <v>3</v>
      </c>
      <c r="K91" s="46">
        <f t="shared" si="63"/>
        <v>100</v>
      </c>
    </row>
    <row r="92" spans="1:11" s="11" customFormat="1" ht="78.75" x14ac:dyDescent="0.25">
      <c r="A92" s="12" t="s">
        <v>162</v>
      </c>
      <c r="B92" s="12" t="s">
        <v>114</v>
      </c>
      <c r="C92" s="21"/>
      <c r="D92" s="24">
        <v>63</v>
      </c>
      <c r="E92" s="31">
        <f>C92+D92</f>
        <v>63</v>
      </c>
      <c r="F92" s="35"/>
      <c r="G92" s="39">
        <f>E92+F92</f>
        <v>63</v>
      </c>
      <c r="H92" s="35"/>
      <c r="I92" s="39">
        <f>G92+H92</f>
        <v>63</v>
      </c>
      <c r="J92" s="45">
        <v>32.5</v>
      </c>
      <c r="K92" s="46">
        <f t="shared" si="63"/>
        <v>51.587301587301589</v>
      </c>
    </row>
    <row r="93" spans="1:11" s="11" customFormat="1" ht="31.5" x14ac:dyDescent="0.25">
      <c r="A93" s="7" t="s">
        <v>155</v>
      </c>
      <c r="B93" s="7" t="s">
        <v>156</v>
      </c>
      <c r="C93" s="20">
        <f>C94+C95</f>
        <v>1285.9000000000001</v>
      </c>
      <c r="D93" s="25">
        <f t="shared" ref="D93:E93" si="78">D94+D95</f>
        <v>9330</v>
      </c>
      <c r="E93" s="29">
        <f t="shared" si="78"/>
        <v>10615.9</v>
      </c>
      <c r="F93" s="25">
        <f t="shared" ref="F93:G93" si="79">F94+F95</f>
        <v>-9330</v>
      </c>
      <c r="G93" s="37">
        <f t="shared" si="79"/>
        <v>1285.8999999999996</v>
      </c>
      <c r="H93" s="25">
        <f t="shared" ref="H93:J93" si="80">H94+H95</f>
        <v>1372.7</v>
      </c>
      <c r="I93" s="37">
        <f t="shared" si="80"/>
        <v>2658.5999999999995</v>
      </c>
      <c r="J93" s="37">
        <f t="shared" si="80"/>
        <v>1180.2</v>
      </c>
      <c r="K93" s="46">
        <f t="shared" si="63"/>
        <v>44.391785150078995</v>
      </c>
    </row>
    <row r="94" spans="1:11" s="11" customFormat="1" ht="31.5" x14ac:dyDescent="0.25">
      <c r="A94" s="12" t="s">
        <v>159</v>
      </c>
      <c r="B94" s="12" t="s">
        <v>157</v>
      </c>
      <c r="C94" s="21">
        <v>700</v>
      </c>
      <c r="D94" s="24"/>
      <c r="E94" s="31">
        <f>C94+D94</f>
        <v>700</v>
      </c>
      <c r="F94" s="24"/>
      <c r="G94" s="39">
        <f>E94+F94</f>
        <v>700</v>
      </c>
      <c r="H94" s="24"/>
      <c r="I94" s="39">
        <f>G94+H94</f>
        <v>700</v>
      </c>
      <c r="J94" s="45">
        <v>691.6</v>
      </c>
      <c r="K94" s="46">
        <f t="shared" si="63"/>
        <v>98.8</v>
      </c>
    </row>
    <row r="95" spans="1:11" s="11" customFormat="1" ht="31.5" x14ac:dyDescent="0.25">
      <c r="A95" s="12" t="s">
        <v>161</v>
      </c>
      <c r="B95" s="12" t="s">
        <v>157</v>
      </c>
      <c r="C95" s="21">
        <v>585.9</v>
      </c>
      <c r="D95" s="24">
        <v>9330</v>
      </c>
      <c r="E95" s="31">
        <f>C95+D95</f>
        <v>9915.9</v>
      </c>
      <c r="F95" s="24">
        <v>-9330</v>
      </c>
      <c r="G95" s="39">
        <f>E95+F95</f>
        <v>585.89999999999964</v>
      </c>
      <c r="H95" s="24">
        <v>1372.7</v>
      </c>
      <c r="I95" s="39">
        <f>G95+H95</f>
        <v>1958.5999999999997</v>
      </c>
      <c r="J95" s="45">
        <v>488.6</v>
      </c>
      <c r="K95" s="46">
        <f t="shared" si="63"/>
        <v>24.946390278770554</v>
      </c>
    </row>
    <row r="96" spans="1:11" s="11" customFormat="1" ht="52.5" customHeight="1" x14ac:dyDescent="0.25">
      <c r="A96" s="7" t="s">
        <v>166</v>
      </c>
      <c r="B96" s="7" t="s">
        <v>165</v>
      </c>
      <c r="C96" s="20">
        <f>C97</f>
        <v>0</v>
      </c>
      <c r="D96" s="20">
        <f t="shared" ref="D96:J96" si="81">D97</f>
        <v>-9330</v>
      </c>
      <c r="E96" s="29">
        <f t="shared" si="81"/>
        <v>-9330</v>
      </c>
      <c r="F96" s="20">
        <f>F97</f>
        <v>9330</v>
      </c>
      <c r="G96" s="37">
        <f t="shared" si="81"/>
        <v>0</v>
      </c>
      <c r="H96" s="20">
        <f>H97</f>
        <v>0</v>
      </c>
      <c r="I96" s="37">
        <f t="shared" si="81"/>
        <v>0</v>
      </c>
      <c r="J96" s="37">
        <f t="shared" si="81"/>
        <v>0</v>
      </c>
      <c r="K96" s="46" t="e">
        <f t="shared" si="63"/>
        <v>#DIV/0!</v>
      </c>
    </row>
    <row r="97" spans="1:11" s="11" customFormat="1" ht="47.25" x14ac:dyDescent="0.25">
      <c r="A97" s="12" t="s">
        <v>163</v>
      </c>
      <c r="B97" s="12" t="s">
        <v>164</v>
      </c>
      <c r="C97" s="21"/>
      <c r="D97" s="24">
        <v>-9330</v>
      </c>
      <c r="E97" s="31">
        <f>C97+D97</f>
        <v>-9330</v>
      </c>
      <c r="F97" s="24">
        <v>9330</v>
      </c>
      <c r="G97" s="39">
        <f>E97+F97</f>
        <v>0</v>
      </c>
      <c r="H97" s="24"/>
      <c r="I97" s="39">
        <f>G97+H97</f>
        <v>0</v>
      </c>
      <c r="J97" s="45">
        <v>0</v>
      </c>
      <c r="K97" s="46" t="e">
        <f t="shared" si="63"/>
        <v>#DIV/0!</v>
      </c>
    </row>
    <row r="98" spans="1:11" x14ac:dyDescent="0.25">
      <c r="A98" s="8"/>
      <c r="B98" s="7" t="s">
        <v>9</v>
      </c>
      <c r="C98" s="20">
        <f>C8+C38</f>
        <v>164155.45299999998</v>
      </c>
      <c r="D98" s="20">
        <f t="shared" ref="D98:E98" si="82">D8+D38</f>
        <v>2194.1039999999985</v>
      </c>
      <c r="E98" s="29">
        <f t="shared" si="82"/>
        <v>166349.557</v>
      </c>
      <c r="F98" s="20">
        <f t="shared" ref="F98:G98" si="83">F8+F38</f>
        <v>758.89999999999964</v>
      </c>
      <c r="G98" s="37">
        <f t="shared" si="83"/>
        <v>167108.45699999999</v>
      </c>
      <c r="H98" s="20">
        <f t="shared" ref="H98:J98" si="84">H8+H38</f>
        <v>5405.7307000000001</v>
      </c>
      <c r="I98" s="37">
        <f t="shared" si="84"/>
        <v>172514.18770000001</v>
      </c>
      <c r="J98" s="37">
        <f t="shared" si="84"/>
        <v>136756.37968000001</v>
      </c>
      <c r="K98" s="46">
        <f t="shared" si="63"/>
        <v>79.272540712893502</v>
      </c>
    </row>
    <row r="99" spans="1:11" ht="36" customHeight="1" x14ac:dyDescent="0.25">
      <c r="A99" s="51" t="s">
        <v>72</v>
      </c>
      <c r="B99" s="51"/>
      <c r="C99" s="51"/>
      <c r="D99" s="52"/>
      <c r="E99" s="52"/>
      <c r="F99" s="52"/>
      <c r="G99" s="52"/>
      <c r="H99" s="1"/>
      <c r="I99" s="1"/>
    </row>
    <row r="100" spans="1:11" ht="15" customHeight="1" x14ac:dyDescent="0.25">
      <c r="A100" s="47"/>
      <c r="B100" s="47"/>
      <c r="C100" s="47"/>
    </row>
    <row r="102" spans="1:11" ht="12" customHeight="1" x14ac:dyDescent="0.25">
      <c r="B102" s="1"/>
      <c r="C102" s="22"/>
    </row>
  </sheetData>
  <mergeCells count="4">
    <mergeCell ref="A100:C100"/>
    <mergeCell ref="A4:G4"/>
    <mergeCell ref="A3:G3"/>
    <mergeCell ref="A99:G99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</cp:lastModifiedBy>
  <cp:lastPrinted>2024-07-16T08:47:20Z</cp:lastPrinted>
  <dcterms:created xsi:type="dcterms:W3CDTF">2013-09-17T09:23:46Z</dcterms:created>
  <dcterms:modified xsi:type="dcterms:W3CDTF">2024-10-14T07:15:47Z</dcterms:modified>
</cp:coreProperties>
</file>