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640"/>
  </bookViews>
  <sheets>
    <sheet name="Лист1" sheetId="1" r:id="rId1"/>
  </sheets>
  <definedNames>
    <definedName name="_xlnm.Print_Titles" localSheetId="0">Лист1!$14:$14</definedName>
    <definedName name="_xlnm.Print_Area" localSheetId="0">Лист1!$A$1:$L$57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" i="1" l="1"/>
  <c r="J53" i="1"/>
  <c r="J51" i="1"/>
  <c r="J50" i="1"/>
  <c r="J21" i="1"/>
  <c r="J22" i="1"/>
  <c r="J23" i="1"/>
  <c r="J24" i="1"/>
  <c r="J25" i="1"/>
  <c r="J26" i="1"/>
  <c r="J20" i="1"/>
  <c r="J29" i="1"/>
  <c r="J30" i="1"/>
  <c r="J31" i="1"/>
  <c r="J32" i="1"/>
  <c r="J33" i="1"/>
  <c r="J34" i="1"/>
  <c r="J35" i="1"/>
  <c r="J28" i="1"/>
  <c r="J38" i="1"/>
  <c r="J37" i="1"/>
  <c r="J41" i="1"/>
  <c r="J42" i="1"/>
  <c r="J43" i="1"/>
  <c r="J40" i="1"/>
  <c r="J45" i="1"/>
  <c r="I44" i="1"/>
  <c r="J44" i="1"/>
  <c r="I39" i="1"/>
  <c r="I36" i="1"/>
  <c r="I27" i="1"/>
  <c r="I19" i="1"/>
  <c r="J17" i="1"/>
  <c r="J16" i="1"/>
  <c r="I15" i="1"/>
  <c r="J19" i="1" l="1"/>
  <c r="J15" i="1"/>
  <c r="J39" i="1"/>
  <c r="J27" i="1"/>
  <c r="J36" i="1"/>
  <c r="I18" i="1"/>
  <c r="I55" i="1" s="1"/>
  <c r="K36" i="1"/>
  <c r="L36" i="1"/>
  <c r="H36" i="1"/>
  <c r="K44" i="1"/>
  <c r="L44" i="1"/>
  <c r="H44" i="1"/>
  <c r="J18" i="1" l="1"/>
  <c r="J55" i="1" s="1"/>
  <c r="L15" i="1"/>
  <c r="K15" i="1"/>
  <c r="H15" i="1"/>
  <c r="L27" i="1" l="1"/>
  <c r="K27" i="1"/>
  <c r="H27" i="1"/>
  <c r="L39" i="1"/>
  <c r="K39" i="1"/>
  <c r="H39" i="1"/>
  <c r="L19" i="1"/>
  <c r="L18" i="1" s="1"/>
  <c r="K19" i="1"/>
  <c r="K18" i="1" s="1"/>
  <c r="H19" i="1"/>
  <c r="H18" i="1" l="1"/>
  <c r="L55" i="1"/>
  <c r="H55" i="1"/>
  <c r="K55" i="1"/>
</calcChain>
</file>

<file path=xl/sharedStrings.xml><?xml version="1.0" encoding="utf-8"?>
<sst xmlns="http://schemas.openxmlformats.org/spreadsheetml/2006/main" count="233" uniqueCount="77">
  <si>
    <t>Раз-дел</t>
  </si>
  <si>
    <t>Под-раз-дел</t>
  </si>
  <si>
    <t>Целевая статья</t>
  </si>
  <si>
    <t xml:space="preserve"> Вид рас-хода</t>
  </si>
  <si>
    <t>2024 год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</si>
  <si>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</si>
  <si>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</si>
  <si>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</si>
  <si>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</si>
  <si>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</si>
  <si>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</si>
  <si>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</si>
  <si>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</si>
  <si>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</si>
  <si>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</si>
  <si>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</si>
  <si>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</si>
  <si>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</si>
  <si>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</si>
  <si>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</si>
  <si>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200</t>
  </si>
  <si>
    <t>600</t>
  </si>
  <si>
    <t>936</t>
  </si>
  <si>
    <t>05</t>
  </si>
  <si>
    <t>0000000000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</si>
  <si>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</si>
  <si>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</si>
  <si>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</si>
  <si>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</si>
  <si>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</si>
  <si>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</si>
  <si>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</si>
  <si>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</si>
  <si>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</si>
  <si>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</si>
  <si>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</si>
  <si>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</si>
  <si>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</si>
  <si>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</si>
  <si>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</si>
  <si>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</si>
  <si>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</si>
  <si>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</si>
  <si>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</si>
  <si>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</si>
  <si>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</si>
  <si>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</si>
  <si>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12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</si>
  <si>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</si>
  <si>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</si>
  <si>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</si>
  <si>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______________</t>
  </si>
  <si>
    <t>2025 год</t>
  </si>
  <si>
    <t>947</t>
  </si>
  <si>
    <t>2026 год</t>
  </si>
  <si>
    <t>Субсидия на реализацию мероприятий, направленных на подготовку систем коммунальной инфраструктуры к работе в осенне-зимний период</t>
  </si>
  <si>
    <t>Субсидия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2024 год</t>
  </si>
  <si>
    <t>11</t>
  </si>
  <si>
    <t>130000219А</t>
  </si>
  <si>
    <t>210000103A</t>
  </si>
  <si>
    <t xml:space="preserve">               Приложение № 6</t>
  </si>
  <si>
    <t>01Q0015560</t>
  </si>
  <si>
    <t>01Q0015060</t>
  </si>
  <si>
    <t>13Q0015060</t>
  </si>
  <si>
    <t>10Q0015080</t>
  </si>
  <si>
    <t>03Q00L5190</t>
  </si>
  <si>
    <t>09Q00L5110</t>
  </si>
  <si>
    <t>15U0515490</t>
  </si>
  <si>
    <t>Субсидия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</t>
  </si>
  <si>
    <t>10Q0015210</t>
  </si>
  <si>
    <t>520000103А</t>
  </si>
  <si>
    <t>01U0У15480</t>
  </si>
  <si>
    <t>поправка февраль</t>
  </si>
  <si>
    <t xml:space="preserve">               к решению Тужинской районной Думы</t>
  </si>
  <si>
    <t xml:space="preserve">               от 15.12.2023 № 26/143</t>
  </si>
  <si>
    <t xml:space="preserve">               Приложение № 2</t>
  </si>
  <si>
    <t xml:space="preserve">               от 22.02.2024 № 27/148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</si>
</sst>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49" fontId="11" fillId="0" borderId="1" xfId="0" quotePrefix="1" applyNumberFormat="1" applyFont="1" applyFill="1" applyBorder="1" applyAlignment="1">
      <alignment horizontal="center" vertical="center" wrapText="1"/>
    </xf>
    <xf numFmtId="2" fontId="11" fillId="0" borderId="1" xfId="0" quotePrefix="1" applyNumberFormat="1" applyFont="1" applyFill="1" applyBorder="1" applyAlignment="1">
      <alignment horizontal="right" vertical="center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49" fontId="6" fillId="0" borderId="1" xfId="0" quotePrefix="1" applyNumberFormat="1" applyFont="1" applyFill="1" applyBorder="1" applyAlignment="1">
      <alignment horizontal="center" vertical="center" wrapText="1"/>
    </xf>
    <xf numFmtId="4" fontId="11" fillId="0" borderId="1" xfId="0" quotePrefix="1" applyNumberFormat="1" applyFont="1" applyFill="1" applyBorder="1" applyAlignment="1">
      <alignment horizontal="right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right" vertical="center" wrapText="1"/>
    </xf>
    <xf numFmtId="2" fontId="6" fillId="0" borderId="1" xfId="0" quotePrefix="1" applyNumberFormat="1" applyFont="1" applyFill="1" applyBorder="1" applyAlignment="1">
      <alignment horizontal="right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right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6" fillId="0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view="pageBreakPreview" zoomScale="80" zoomScaleNormal="60" zoomScaleSheetLayoutView="80" workbookViewId="0">
      <selection activeCell="F3" sqref="F3:L3"/>
    </sheetView>
  </sheetViews>
  <sheetFormatPr defaultRowHeight="15.75" x14ac:dyDescent="0.25"/>
  <cols>
    <col min="1" max="1" width="4.140625" style="10" customWidth="1"/>
    <col min="2" max="2" width="72.85546875" style="11" customWidth="1"/>
    <col min="3" max="3" width="6.7109375" style="11" customWidth="1"/>
    <col min="4" max="4" width="5.28515625" style="11" customWidth="1"/>
    <col min="5" max="5" width="5.7109375" style="11" customWidth="1"/>
    <col min="6" max="6" width="15.140625" style="11" customWidth="1"/>
    <col min="7" max="7" width="7.85546875" style="11" customWidth="1"/>
    <col min="8" max="9" width="12" style="11" hidden="1" customWidth="1"/>
    <col min="10" max="10" width="12" style="11" customWidth="1"/>
    <col min="11" max="12" width="11.140625" style="11" customWidth="1"/>
    <col min="13" max="13" width="9.140625" style="4"/>
  </cols>
  <sheetData>
    <row r="1" spans="1:13" ht="18.75" x14ac:dyDescent="0.3">
      <c r="F1" s="36" t="s">
        <v>75</v>
      </c>
      <c r="G1" s="37"/>
      <c r="H1" s="37"/>
      <c r="I1" s="37"/>
      <c r="J1" s="37"/>
      <c r="K1" s="37"/>
      <c r="L1" s="37"/>
    </row>
    <row r="2" spans="1:13" ht="18.75" x14ac:dyDescent="0.3">
      <c r="F2" s="36" t="s">
        <v>73</v>
      </c>
      <c r="G2" s="37"/>
      <c r="H2" s="37"/>
      <c r="I2" s="37"/>
      <c r="J2" s="37"/>
      <c r="K2" s="37"/>
      <c r="L2" s="37"/>
    </row>
    <row r="3" spans="1:13" ht="18.75" x14ac:dyDescent="0.3">
      <c r="F3" s="36" t="s">
        <v>76</v>
      </c>
      <c r="G3" s="37"/>
      <c r="H3" s="37"/>
      <c r="I3" s="37"/>
      <c r="J3" s="37"/>
      <c r="K3" s="37"/>
      <c r="L3" s="37"/>
    </row>
    <row r="6" spans="1:13" s="1" customFormat="1" ht="18.75" x14ac:dyDescent="0.3">
      <c r="A6" s="8"/>
      <c r="B6" s="9"/>
      <c r="C6" s="8"/>
      <c r="D6" s="8"/>
      <c r="E6" s="8"/>
      <c r="F6" s="36" t="s">
        <v>60</v>
      </c>
      <c r="G6" s="37"/>
      <c r="H6" s="37"/>
      <c r="I6" s="37"/>
      <c r="J6" s="37"/>
      <c r="K6" s="37"/>
      <c r="L6" s="37"/>
      <c r="M6" s="3"/>
    </row>
    <row r="7" spans="1:13" s="1" customFormat="1" ht="18.75" x14ac:dyDescent="0.3">
      <c r="A7" s="8"/>
      <c r="B7" s="9"/>
      <c r="C7" s="8"/>
      <c r="D7" s="8"/>
      <c r="E7" s="8"/>
      <c r="F7" s="36" t="s">
        <v>73</v>
      </c>
      <c r="G7" s="37"/>
      <c r="H7" s="37"/>
      <c r="I7" s="37"/>
      <c r="J7" s="37"/>
      <c r="K7" s="37"/>
      <c r="L7" s="37"/>
      <c r="M7" s="3"/>
    </row>
    <row r="8" spans="1:13" s="1" customFormat="1" ht="18.75" x14ac:dyDescent="0.3">
      <c r="A8" s="8"/>
      <c r="B8" s="9"/>
      <c r="C8" s="8"/>
      <c r="D8" s="8"/>
      <c r="E8" s="8"/>
      <c r="F8" s="36" t="s">
        <v>74</v>
      </c>
      <c r="G8" s="37"/>
      <c r="H8" s="37"/>
      <c r="I8" s="37"/>
      <c r="J8" s="37"/>
      <c r="K8" s="37"/>
      <c r="L8" s="37"/>
      <c r="M8" s="3"/>
    </row>
    <row r="9" spans="1:13" s="1" customFormat="1" ht="18.75" x14ac:dyDescent="0.3">
      <c r="A9" s="8"/>
      <c r="B9" s="9"/>
      <c r="C9" s="8"/>
      <c r="D9" s="8"/>
      <c r="E9" s="9"/>
      <c r="F9" s="36"/>
      <c r="G9" s="37"/>
      <c r="H9" s="37"/>
      <c r="I9" s="37"/>
      <c r="J9" s="37"/>
      <c r="K9" s="37"/>
      <c r="L9" s="37"/>
      <c r="M9" s="3"/>
    </row>
    <row r="11" spans="1:13" ht="18.75" x14ac:dyDescent="0.3">
      <c r="B11" s="44" t="s">
        <v>5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13" ht="53.25" customHeight="1" x14ac:dyDescent="0.3">
      <c r="B12" s="45" t="s">
        <v>48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3" x14ac:dyDescent="0.25">
      <c r="K13" s="42" t="s">
        <v>6</v>
      </c>
      <c r="L13" s="43"/>
    </row>
    <row r="14" spans="1:13" ht="177" customHeight="1" x14ac:dyDescent="0.25">
      <c r="A14" s="22"/>
      <c r="B14" s="22" t="s">
        <v>15</v>
      </c>
      <c r="C14" s="22" t="s">
        <v>16</v>
      </c>
      <c r="D14" s="22" t="s">
        <v>0</v>
      </c>
      <c r="E14" s="22" t="s">
        <v>1</v>
      </c>
      <c r="F14" s="22" t="s">
        <v>2</v>
      </c>
      <c r="G14" s="22" t="s">
        <v>3</v>
      </c>
      <c r="H14" s="22" t="s">
        <v>4</v>
      </c>
      <c r="I14" s="22" t="s">
        <v>72</v>
      </c>
      <c r="J14" s="22" t="s">
        <v>4</v>
      </c>
      <c r="K14" s="22" t="s">
        <v>52</v>
      </c>
      <c r="L14" s="22" t="s">
        <v>54</v>
      </c>
    </row>
    <row r="15" spans="1:13" ht="21.75" customHeight="1" x14ac:dyDescent="0.25">
      <c r="A15" s="39">
        <v>1</v>
      </c>
      <c r="B15" s="48" t="s">
        <v>7</v>
      </c>
      <c r="C15" s="23">
        <v>907</v>
      </c>
      <c r="D15" s="24" t="s">
        <v>8</v>
      </c>
      <c r="E15" s="24" t="s">
        <v>8</v>
      </c>
      <c r="F15" s="24" t="s">
        <v>24</v>
      </c>
      <c r="G15" s="24" t="s">
        <v>10</v>
      </c>
      <c r="H15" s="29">
        <f>H16+H17</f>
        <v>217.5</v>
      </c>
      <c r="I15" s="29">
        <f>I16+I17</f>
        <v>0</v>
      </c>
      <c r="J15" s="29">
        <f>J16+J17</f>
        <v>217.5</v>
      </c>
      <c r="K15" s="25">
        <f>K16+K17</f>
        <v>29.4</v>
      </c>
      <c r="L15" s="25">
        <f>L16+L17</f>
        <v>30.2</v>
      </c>
    </row>
    <row r="16" spans="1:13" ht="18" customHeight="1" x14ac:dyDescent="0.25">
      <c r="A16" s="52"/>
      <c r="B16" s="54"/>
      <c r="C16" s="30">
        <v>907</v>
      </c>
      <c r="D16" s="28" t="s">
        <v>27</v>
      </c>
      <c r="E16" s="28" t="s">
        <v>28</v>
      </c>
      <c r="F16" s="33" t="s">
        <v>65</v>
      </c>
      <c r="G16" s="30">
        <v>600</v>
      </c>
      <c r="H16" s="31">
        <v>188.2</v>
      </c>
      <c r="I16" s="31"/>
      <c r="J16" s="31">
        <f>H16+I16</f>
        <v>188.2</v>
      </c>
      <c r="K16" s="32">
        <v>0</v>
      </c>
      <c r="L16" s="32">
        <v>0</v>
      </c>
    </row>
    <row r="17" spans="1:13" s="2" customFormat="1" ht="15.75" customHeight="1" x14ac:dyDescent="0.25">
      <c r="A17" s="53"/>
      <c r="B17" s="55"/>
      <c r="C17" s="19" t="s">
        <v>17</v>
      </c>
      <c r="D17" s="19" t="s">
        <v>18</v>
      </c>
      <c r="E17" s="19" t="s">
        <v>19</v>
      </c>
      <c r="F17" s="19" t="s">
        <v>65</v>
      </c>
      <c r="G17" s="19" t="s">
        <v>21</v>
      </c>
      <c r="H17" s="20">
        <v>29.3</v>
      </c>
      <c r="I17" s="20"/>
      <c r="J17" s="31">
        <f>H17+I17</f>
        <v>29.3</v>
      </c>
      <c r="K17" s="20">
        <v>29.4</v>
      </c>
      <c r="L17" s="20">
        <v>30.2</v>
      </c>
      <c r="M17" s="5"/>
    </row>
    <row r="18" spans="1:13" s="2" customFormat="1" ht="19.5" customHeight="1" x14ac:dyDescent="0.25">
      <c r="A18" s="39">
        <v>2</v>
      </c>
      <c r="B18" s="50" t="s">
        <v>49</v>
      </c>
      <c r="C18" s="17" t="s">
        <v>10</v>
      </c>
      <c r="D18" s="17" t="s">
        <v>8</v>
      </c>
      <c r="E18" s="17" t="s">
        <v>8</v>
      </c>
      <c r="F18" s="17" t="s">
        <v>24</v>
      </c>
      <c r="G18" s="17" t="s">
        <v>10</v>
      </c>
      <c r="H18" s="18">
        <f>H19+H27+H36+H39+H44</f>
        <v>32161.402370000003</v>
      </c>
      <c r="I18" s="18">
        <f t="shared" ref="I18:J18" si="0">I19+I27+I36+I39+I44</f>
        <v>2161</v>
      </c>
      <c r="J18" s="18">
        <f t="shared" si="0"/>
        <v>34322.402369999996</v>
      </c>
      <c r="K18" s="18">
        <f t="shared" ref="K18:L18" si="1">K19+K27+K36+K39+K44</f>
        <v>32690.799246999999</v>
      </c>
      <c r="L18" s="18">
        <f t="shared" si="1"/>
        <v>32715.599109999999</v>
      </c>
      <c r="M18" s="5"/>
    </row>
    <row r="19" spans="1:13" s="2" customFormat="1" x14ac:dyDescent="0.25">
      <c r="A19" s="40"/>
      <c r="B19" s="56"/>
      <c r="C19" s="17" t="s">
        <v>25</v>
      </c>
      <c r="D19" s="17" t="s">
        <v>8</v>
      </c>
      <c r="E19" s="17" t="s">
        <v>8</v>
      </c>
      <c r="F19" s="17" t="s">
        <v>24</v>
      </c>
      <c r="G19" s="17" t="s">
        <v>10</v>
      </c>
      <c r="H19" s="18">
        <f>SUM(H20:H26)</f>
        <v>6474.2898200000009</v>
      </c>
      <c r="I19" s="18">
        <f t="shared" ref="I19:J19" si="2">SUM(I20:I26)</f>
        <v>224.25</v>
      </c>
      <c r="J19" s="18">
        <f t="shared" si="2"/>
        <v>6698.5398200000009</v>
      </c>
      <c r="K19" s="18">
        <f t="shared" ref="K19:L19" si="3">SUM(K20:K26)</f>
        <v>6317.4957270000004</v>
      </c>
      <c r="L19" s="18">
        <f t="shared" si="3"/>
        <v>6322.2371800000001</v>
      </c>
      <c r="M19" s="5"/>
    </row>
    <row r="20" spans="1:13" s="2" customFormat="1" x14ac:dyDescent="0.25">
      <c r="A20" s="40"/>
      <c r="B20" s="56"/>
      <c r="C20" s="19" t="s">
        <v>25</v>
      </c>
      <c r="D20" s="19" t="s">
        <v>19</v>
      </c>
      <c r="E20" s="19" t="s">
        <v>26</v>
      </c>
      <c r="F20" s="19" t="s">
        <v>30</v>
      </c>
      <c r="G20" s="19" t="s">
        <v>31</v>
      </c>
      <c r="H20" s="20">
        <v>423.58479</v>
      </c>
      <c r="I20" s="20"/>
      <c r="J20" s="20">
        <f>H20+I20</f>
        <v>423.58479</v>
      </c>
      <c r="K20" s="20">
        <v>423.66496999999998</v>
      </c>
      <c r="L20" s="20">
        <v>0</v>
      </c>
      <c r="M20" s="5"/>
    </row>
    <row r="21" spans="1:13" s="2" customFormat="1" x14ac:dyDescent="0.25">
      <c r="A21" s="40"/>
      <c r="B21" s="56"/>
      <c r="C21" s="19" t="s">
        <v>25</v>
      </c>
      <c r="D21" s="19" t="s">
        <v>19</v>
      </c>
      <c r="E21" s="19" t="s">
        <v>26</v>
      </c>
      <c r="F21" s="19" t="s">
        <v>59</v>
      </c>
      <c r="G21" s="19" t="s">
        <v>31</v>
      </c>
      <c r="H21" s="20">
        <v>0</v>
      </c>
      <c r="I21" s="20"/>
      <c r="J21" s="20">
        <f t="shared" ref="J21:J26" si="4">H21+I21</f>
        <v>0</v>
      </c>
      <c r="K21" s="20">
        <v>0</v>
      </c>
      <c r="L21" s="20">
        <v>423.99542000000002</v>
      </c>
      <c r="M21" s="5"/>
    </row>
    <row r="22" spans="1:13" s="2" customFormat="1" x14ac:dyDescent="0.25">
      <c r="A22" s="40"/>
      <c r="B22" s="56"/>
      <c r="C22" s="19" t="s">
        <v>25</v>
      </c>
      <c r="D22" s="19" t="s">
        <v>27</v>
      </c>
      <c r="E22" s="19" t="s">
        <v>19</v>
      </c>
      <c r="F22" s="19" t="s">
        <v>32</v>
      </c>
      <c r="G22" s="19" t="s">
        <v>31</v>
      </c>
      <c r="H22" s="20">
        <v>3546.6907200000001</v>
      </c>
      <c r="I22" s="20"/>
      <c r="J22" s="20">
        <f t="shared" si="4"/>
        <v>3546.6907200000001</v>
      </c>
      <c r="K22" s="20">
        <v>3526.28854</v>
      </c>
      <c r="L22" s="20">
        <v>3529.0389599999999</v>
      </c>
      <c r="M22" s="5"/>
    </row>
    <row r="23" spans="1:13" s="2" customFormat="1" x14ac:dyDescent="0.25">
      <c r="A23" s="40"/>
      <c r="B23" s="56"/>
      <c r="C23" s="19" t="s">
        <v>25</v>
      </c>
      <c r="D23" s="19" t="s">
        <v>27</v>
      </c>
      <c r="E23" s="19" t="s">
        <v>19</v>
      </c>
      <c r="F23" s="19" t="s">
        <v>32</v>
      </c>
      <c r="G23" s="19" t="s">
        <v>33</v>
      </c>
      <c r="H23" s="20">
        <v>213.2</v>
      </c>
      <c r="I23" s="20"/>
      <c r="J23" s="20">
        <f t="shared" si="4"/>
        <v>213.2</v>
      </c>
      <c r="K23" s="20">
        <v>213.2</v>
      </c>
      <c r="L23" s="20">
        <v>213.2</v>
      </c>
      <c r="M23" s="5"/>
    </row>
    <row r="24" spans="1:13" s="2" customFormat="1" x14ac:dyDescent="0.25">
      <c r="A24" s="40"/>
      <c r="B24" s="56"/>
      <c r="C24" s="19" t="s">
        <v>25</v>
      </c>
      <c r="D24" s="19" t="s">
        <v>27</v>
      </c>
      <c r="E24" s="19" t="s">
        <v>28</v>
      </c>
      <c r="F24" s="19" t="s">
        <v>34</v>
      </c>
      <c r="G24" s="19" t="s">
        <v>31</v>
      </c>
      <c r="H24" s="20">
        <v>1166.24631</v>
      </c>
      <c r="I24" s="20">
        <v>224.25</v>
      </c>
      <c r="J24" s="20">
        <f t="shared" si="4"/>
        <v>1390.49631</v>
      </c>
      <c r="K24" s="20">
        <v>1101.9422199999999</v>
      </c>
      <c r="L24" s="20">
        <v>1102.80171</v>
      </c>
      <c r="M24" s="5"/>
    </row>
    <row r="25" spans="1:13" s="2" customFormat="1" x14ac:dyDescent="0.25">
      <c r="A25" s="40"/>
      <c r="B25" s="56"/>
      <c r="C25" s="19" t="s">
        <v>25</v>
      </c>
      <c r="D25" s="19" t="s">
        <v>27</v>
      </c>
      <c r="E25" s="19" t="s">
        <v>28</v>
      </c>
      <c r="F25" s="19" t="s">
        <v>34</v>
      </c>
      <c r="G25" s="19" t="s">
        <v>33</v>
      </c>
      <c r="H25" s="20">
        <v>25.3</v>
      </c>
      <c r="I25" s="20"/>
      <c r="J25" s="20">
        <f t="shared" si="4"/>
        <v>25.3</v>
      </c>
      <c r="K25" s="20">
        <v>25.3</v>
      </c>
      <c r="L25" s="20">
        <v>25.3</v>
      </c>
      <c r="M25" s="5"/>
    </row>
    <row r="26" spans="1:13" s="2" customFormat="1" x14ac:dyDescent="0.25">
      <c r="A26" s="40"/>
      <c r="B26" s="56"/>
      <c r="C26" s="19" t="s">
        <v>25</v>
      </c>
      <c r="D26" s="19" t="s">
        <v>27</v>
      </c>
      <c r="E26" s="19" t="s">
        <v>29</v>
      </c>
      <c r="F26" s="19" t="s">
        <v>35</v>
      </c>
      <c r="G26" s="19" t="s">
        <v>31</v>
      </c>
      <c r="H26" s="20">
        <v>1099.268</v>
      </c>
      <c r="I26" s="20"/>
      <c r="J26" s="20">
        <f t="shared" si="4"/>
        <v>1099.268</v>
      </c>
      <c r="K26" s="20">
        <v>1027.099997</v>
      </c>
      <c r="L26" s="20">
        <v>1027.9010900000001</v>
      </c>
      <c r="M26" s="5"/>
    </row>
    <row r="27" spans="1:13" s="2" customFormat="1" x14ac:dyDescent="0.25">
      <c r="A27" s="40"/>
      <c r="B27" s="56"/>
      <c r="C27" s="17" t="s">
        <v>17</v>
      </c>
      <c r="D27" s="17" t="s">
        <v>8</v>
      </c>
      <c r="E27" s="17" t="s">
        <v>8</v>
      </c>
      <c r="F27" s="17" t="s">
        <v>24</v>
      </c>
      <c r="G27" s="17" t="s">
        <v>10</v>
      </c>
      <c r="H27" s="18">
        <f>SUM(H28:H35)</f>
        <v>16131.829400000002</v>
      </c>
      <c r="I27" s="18">
        <f t="shared" ref="I27:J27" si="5">SUM(I28:I35)</f>
        <v>1936.7499999999998</v>
      </c>
      <c r="J27" s="18">
        <f t="shared" si="5"/>
        <v>18068.579399999999</v>
      </c>
      <c r="K27" s="18">
        <f>SUM(K28:K35)</f>
        <v>16331.206329999999</v>
      </c>
      <c r="L27" s="18">
        <f>SUM(L28:L35)</f>
        <v>16343.43548</v>
      </c>
      <c r="M27" s="5"/>
    </row>
    <row r="28" spans="1:13" s="2" customFormat="1" x14ac:dyDescent="0.25">
      <c r="A28" s="40"/>
      <c r="B28" s="56"/>
      <c r="C28" s="19" t="s">
        <v>17</v>
      </c>
      <c r="D28" s="19" t="s">
        <v>19</v>
      </c>
      <c r="E28" s="19" t="s">
        <v>26</v>
      </c>
      <c r="F28" s="19" t="s">
        <v>30</v>
      </c>
      <c r="G28" s="19" t="s">
        <v>31</v>
      </c>
      <c r="H28" s="20">
        <v>817.65309999999999</v>
      </c>
      <c r="I28" s="20"/>
      <c r="J28" s="20">
        <f>H28+I28</f>
        <v>817.65309999999999</v>
      </c>
      <c r="K28" s="20">
        <v>817.81116999999995</v>
      </c>
      <c r="L28" s="20">
        <v>0</v>
      </c>
      <c r="M28" s="5"/>
    </row>
    <row r="29" spans="1:13" s="2" customFormat="1" x14ac:dyDescent="0.25">
      <c r="A29" s="40"/>
      <c r="B29" s="56"/>
      <c r="C29" s="19" t="s">
        <v>17</v>
      </c>
      <c r="D29" s="19" t="s">
        <v>19</v>
      </c>
      <c r="E29" s="19" t="s">
        <v>26</v>
      </c>
      <c r="F29" s="19" t="s">
        <v>59</v>
      </c>
      <c r="G29" s="19" t="s">
        <v>31</v>
      </c>
      <c r="H29" s="20">
        <v>0</v>
      </c>
      <c r="I29" s="20"/>
      <c r="J29" s="20">
        <f t="shared" ref="J29:J35" si="6">H29+I29</f>
        <v>0</v>
      </c>
      <c r="K29" s="20">
        <v>0</v>
      </c>
      <c r="L29" s="20">
        <v>818.44905000000006</v>
      </c>
      <c r="M29" s="5"/>
    </row>
    <row r="30" spans="1:13" s="2" customFormat="1" x14ac:dyDescent="0.25">
      <c r="A30" s="40"/>
      <c r="B30" s="56"/>
      <c r="C30" s="19" t="s">
        <v>17</v>
      </c>
      <c r="D30" s="19" t="s">
        <v>27</v>
      </c>
      <c r="E30" s="19" t="s">
        <v>28</v>
      </c>
      <c r="F30" s="19" t="s">
        <v>36</v>
      </c>
      <c r="G30" s="19" t="s">
        <v>21</v>
      </c>
      <c r="H30" s="20">
        <v>943.78420000000006</v>
      </c>
      <c r="I30" s="20">
        <v>218.83</v>
      </c>
      <c r="J30" s="20">
        <f t="shared" si="6"/>
        <v>1162.6142</v>
      </c>
      <c r="K30" s="20">
        <v>1057.6851099999999</v>
      </c>
      <c r="L30" s="20">
        <v>1058.51008</v>
      </c>
      <c r="M30" s="5"/>
    </row>
    <row r="31" spans="1:13" s="2" customFormat="1" x14ac:dyDescent="0.25">
      <c r="A31" s="40"/>
      <c r="B31" s="56"/>
      <c r="C31" s="19" t="s">
        <v>17</v>
      </c>
      <c r="D31" s="19" t="s">
        <v>18</v>
      </c>
      <c r="E31" s="19" t="s">
        <v>19</v>
      </c>
      <c r="F31" s="19" t="s">
        <v>37</v>
      </c>
      <c r="G31" s="19" t="s">
        <v>21</v>
      </c>
      <c r="H31" s="20">
        <v>4368.8360199999997</v>
      </c>
      <c r="I31" s="20">
        <v>740.91</v>
      </c>
      <c r="J31" s="20">
        <f t="shared" si="6"/>
        <v>5109.7460199999996</v>
      </c>
      <c r="K31" s="20">
        <v>4536.00036</v>
      </c>
      <c r="L31" s="20">
        <v>4539.5123299999996</v>
      </c>
      <c r="M31" s="5"/>
    </row>
    <row r="32" spans="1:13" s="2" customFormat="1" x14ac:dyDescent="0.25">
      <c r="A32" s="40"/>
      <c r="B32" s="56"/>
      <c r="C32" s="19" t="s">
        <v>17</v>
      </c>
      <c r="D32" s="19" t="s">
        <v>18</v>
      </c>
      <c r="E32" s="19" t="s">
        <v>19</v>
      </c>
      <c r="F32" s="19" t="s">
        <v>38</v>
      </c>
      <c r="G32" s="19" t="s">
        <v>21</v>
      </c>
      <c r="H32" s="20">
        <v>817.06489999999997</v>
      </c>
      <c r="I32" s="20">
        <v>143.27000000000001</v>
      </c>
      <c r="J32" s="20">
        <f t="shared" si="6"/>
        <v>960.33489999999995</v>
      </c>
      <c r="K32" s="20">
        <v>846.32542999999998</v>
      </c>
      <c r="L32" s="20">
        <v>846.93952000000002</v>
      </c>
      <c r="M32" s="5"/>
    </row>
    <row r="33" spans="1:13" s="2" customFormat="1" x14ac:dyDescent="0.25">
      <c r="A33" s="40"/>
      <c r="B33" s="56"/>
      <c r="C33" s="19" t="s">
        <v>17</v>
      </c>
      <c r="D33" s="19" t="s">
        <v>18</v>
      </c>
      <c r="E33" s="19" t="s">
        <v>19</v>
      </c>
      <c r="F33" s="19" t="s">
        <v>39</v>
      </c>
      <c r="G33" s="19" t="s">
        <v>21</v>
      </c>
      <c r="H33" s="20">
        <v>3555.1314200000002</v>
      </c>
      <c r="I33" s="20">
        <v>675.42</v>
      </c>
      <c r="J33" s="20">
        <f t="shared" si="6"/>
        <v>4230.5514199999998</v>
      </c>
      <c r="K33" s="20">
        <v>3692.3310700000002</v>
      </c>
      <c r="L33" s="20">
        <v>3695.2109999999998</v>
      </c>
      <c r="M33" s="5"/>
    </row>
    <row r="34" spans="1:13" s="2" customFormat="1" x14ac:dyDescent="0.25">
      <c r="A34" s="40"/>
      <c r="B34" s="56"/>
      <c r="C34" s="19" t="s">
        <v>17</v>
      </c>
      <c r="D34" s="19" t="s">
        <v>18</v>
      </c>
      <c r="E34" s="19" t="s">
        <v>26</v>
      </c>
      <c r="F34" s="19" t="s">
        <v>40</v>
      </c>
      <c r="G34" s="19" t="s">
        <v>31</v>
      </c>
      <c r="H34" s="20">
        <v>3250.1957499999999</v>
      </c>
      <c r="I34" s="20"/>
      <c r="J34" s="20">
        <f t="shared" si="6"/>
        <v>3250.1957499999999</v>
      </c>
      <c r="K34" s="20">
        <v>3050.2760699999999</v>
      </c>
      <c r="L34" s="20">
        <v>3052.6552099999999</v>
      </c>
      <c r="M34" s="5"/>
    </row>
    <row r="35" spans="1:13" s="2" customFormat="1" x14ac:dyDescent="0.25">
      <c r="A35" s="40"/>
      <c r="B35" s="56"/>
      <c r="C35" s="19" t="s">
        <v>17</v>
      </c>
      <c r="D35" s="19" t="s">
        <v>57</v>
      </c>
      <c r="E35" s="19" t="s">
        <v>28</v>
      </c>
      <c r="F35" s="19" t="s">
        <v>58</v>
      </c>
      <c r="G35" s="19" t="s">
        <v>21</v>
      </c>
      <c r="H35" s="20">
        <v>2379.16401</v>
      </c>
      <c r="I35" s="20">
        <v>158.32</v>
      </c>
      <c r="J35" s="20">
        <f t="shared" si="6"/>
        <v>2537.4840100000001</v>
      </c>
      <c r="K35" s="20">
        <v>2330.7771200000002</v>
      </c>
      <c r="L35" s="20">
        <v>2332.1582899999999</v>
      </c>
      <c r="M35" s="5"/>
    </row>
    <row r="36" spans="1:13" s="2" customFormat="1" x14ac:dyDescent="0.25">
      <c r="A36" s="40"/>
      <c r="B36" s="56"/>
      <c r="C36" s="17" t="s">
        <v>41</v>
      </c>
      <c r="D36" s="17" t="s">
        <v>8</v>
      </c>
      <c r="E36" s="17" t="s">
        <v>8</v>
      </c>
      <c r="F36" s="17" t="s">
        <v>24</v>
      </c>
      <c r="G36" s="17" t="s">
        <v>10</v>
      </c>
      <c r="H36" s="18">
        <f>H37+H38</f>
        <v>1678.5163399999999</v>
      </c>
      <c r="I36" s="18">
        <f t="shared" ref="I36:J36" si="7">I37+I38</f>
        <v>0</v>
      </c>
      <c r="J36" s="18">
        <f t="shared" si="7"/>
        <v>1678.5163399999999</v>
      </c>
      <c r="K36" s="18">
        <f t="shared" ref="K36:L36" si="8">K37+K38</f>
        <v>1678.8345899999999</v>
      </c>
      <c r="L36" s="18">
        <f t="shared" si="8"/>
        <v>1680.1440500000001</v>
      </c>
      <c r="M36" s="5"/>
    </row>
    <row r="37" spans="1:13" s="2" customFormat="1" x14ac:dyDescent="0.25">
      <c r="A37" s="40"/>
      <c r="B37" s="56"/>
      <c r="C37" s="19" t="s">
        <v>41</v>
      </c>
      <c r="D37" s="19" t="s">
        <v>19</v>
      </c>
      <c r="E37" s="19" t="s">
        <v>26</v>
      </c>
      <c r="F37" s="19" t="s">
        <v>30</v>
      </c>
      <c r="G37" s="19" t="s">
        <v>31</v>
      </c>
      <c r="H37" s="20">
        <v>1678.5163399999999</v>
      </c>
      <c r="I37" s="20"/>
      <c r="J37" s="20">
        <f>H37+I37</f>
        <v>1678.5163399999999</v>
      </c>
      <c r="K37" s="20">
        <v>1678.8345899999999</v>
      </c>
      <c r="L37" s="20">
        <v>0</v>
      </c>
      <c r="M37" s="5"/>
    </row>
    <row r="38" spans="1:13" s="2" customFormat="1" x14ac:dyDescent="0.25">
      <c r="A38" s="40"/>
      <c r="B38" s="56"/>
      <c r="C38" s="19" t="s">
        <v>41</v>
      </c>
      <c r="D38" s="19" t="s">
        <v>19</v>
      </c>
      <c r="E38" s="19" t="s">
        <v>26</v>
      </c>
      <c r="F38" s="19" t="s">
        <v>59</v>
      </c>
      <c r="G38" s="19" t="s">
        <v>31</v>
      </c>
      <c r="H38" s="20">
        <v>0</v>
      </c>
      <c r="I38" s="20"/>
      <c r="J38" s="20">
        <f>H38+I38</f>
        <v>0</v>
      </c>
      <c r="K38" s="20">
        <v>0</v>
      </c>
      <c r="L38" s="20">
        <v>1680.1440500000001</v>
      </c>
      <c r="M38" s="5"/>
    </row>
    <row r="39" spans="1:13" s="2" customFormat="1" x14ac:dyDescent="0.25">
      <c r="A39" s="40"/>
      <c r="B39" s="56"/>
      <c r="C39" s="17" t="s">
        <v>22</v>
      </c>
      <c r="D39" s="17" t="s">
        <v>8</v>
      </c>
      <c r="E39" s="17" t="s">
        <v>8</v>
      </c>
      <c r="F39" s="17" t="s">
        <v>24</v>
      </c>
      <c r="G39" s="17" t="s">
        <v>10</v>
      </c>
      <c r="H39" s="18">
        <f>SUM(H40:H43)</f>
        <v>7513.5468099999998</v>
      </c>
      <c r="I39" s="18">
        <f t="shared" ref="I39:J39" si="9">SUM(I40:I43)</f>
        <v>0</v>
      </c>
      <c r="J39" s="18">
        <f t="shared" si="9"/>
        <v>7513.5468099999998</v>
      </c>
      <c r="K39" s="18">
        <f t="shared" ref="K39:L39" si="10">SUM(K40:K43)</f>
        <v>7999.9726000000001</v>
      </c>
      <c r="L39" s="18">
        <f t="shared" si="10"/>
        <v>8006.2124000000003</v>
      </c>
      <c r="M39" s="5"/>
    </row>
    <row r="40" spans="1:13" s="2" customFormat="1" x14ac:dyDescent="0.25">
      <c r="A40" s="40"/>
      <c r="B40" s="56"/>
      <c r="C40" s="19" t="s">
        <v>22</v>
      </c>
      <c r="D40" s="19" t="s">
        <v>19</v>
      </c>
      <c r="E40" s="19" t="s">
        <v>42</v>
      </c>
      <c r="F40" s="19" t="s">
        <v>43</v>
      </c>
      <c r="G40" s="19" t="s">
        <v>31</v>
      </c>
      <c r="H40" s="20">
        <v>591.22829999999999</v>
      </c>
      <c r="I40" s="20"/>
      <c r="J40" s="20">
        <f>H40+I40</f>
        <v>591.22829999999999</v>
      </c>
      <c r="K40" s="20">
        <v>591.34240999999997</v>
      </c>
      <c r="L40" s="20">
        <v>591.80364999999995</v>
      </c>
      <c r="M40" s="5"/>
    </row>
    <row r="41" spans="1:13" s="2" customFormat="1" x14ac:dyDescent="0.25">
      <c r="A41" s="40"/>
      <c r="B41" s="56"/>
      <c r="C41" s="19" t="s">
        <v>22</v>
      </c>
      <c r="D41" s="19" t="s">
        <v>19</v>
      </c>
      <c r="E41" s="19" t="s">
        <v>26</v>
      </c>
      <c r="F41" s="19" t="s">
        <v>30</v>
      </c>
      <c r="G41" s="19" t="s">
        <v>31</v>
      </c>
      <c r="H41" s="20">
        <v>6325.9051499999996</v>
      </c>
      <c r="I41" s="20"/>
      <c r="J41" s="20">
        <f t="shared" ref="J41:J43" si="11">H41+I41</f>
        <v>6325.9051499999996</v>
      </c>
      <c r="K41" s="20">
        <v>6726.6426099999999</v>
      </c>
      <c r="L41" s="20">
        <v>0</v>
      </c>
      <c r="M41" s="5"/>
    </row>
    <row r="42" spans="1:13" s="2" customFormat="1" x14ac:dyDescent="0.25">
      <c r="A42" s="40"/>
      <c r="B42" s="56"/>
      <c r="C42" s="19" t="s">
        <v>22</v>
      </c>
      <c r="D42" s="19" t="s">
        <v>19</v>
      </c>
      <c r="E42" s="19" t="s">
        <v>26</v>
      </c>
      <c r="F42" s="19" t="s">
        <v>59</v>
      </c>
      <c r="G42" s="19" t="s">
        <v>31</v>
      </c>
      <c r="H42" s="20">
        <v>0</v>
      </c>
      <c r="I42" s="20"/>
      <c r="J42" s="20">
        <f t="shared" si="11"/>
        <v>0</v>
      </c>
      <c r="K42" s="20">
        <v>0</v>
      </c>
      <c r="L42" s="20">
        <v>6731.8892400000004</v>
      </c>
      <c r="M42" s="5"/>
    </row>
    <row r="43" spans="1:13" s="2" customFormat="1" x14ac:dyDescent="0.25">
      <c r="A43" s="41"/>
      <c r="B43" s="56"/>
      <c r="C43" s="19" t="s">
        <v>22</v>
      </c>
      <c r="D43" s="19" t="s">
        <v>28</v>
      </c>
      <c r="E43" s="19" t="s">
        <v>44</v>
      </c>
      <c r="F43" s="19" t="s">
        <v>45</v>
      </c>
      <c r="G43" s="19" t="s">
        <v>31</v>
      </c>
      <c r="H43" s="20">
        <v>596.41336000000001</v>
      </c>
      <c r="I43" s="20"/>
      <c r="J43" s="20">
        <f t="shared" si="11"/>
        <v>596.41336000000001</v>
      </c>
      <c r="K43" s="20">
        <v>681.98757999999998</v>
      </c>
      <c r="L43" s="20">
        <v>682.51950999999997</v>
      </c>
      <c r="M43" s="5"/>
    </row>
    <row r="44" spans="1:13" s="2" customFormat="1" x14ac:dyDescent="0.25">
      <c r="A44" s="34"/>
      <c r="B44" s="57"/>
      <c r="C44" s="17" t="s">
        <v>53</v>
      </c>
      <c r="D44" s="17" t="s">
        <v>8</v>
      </c>
      <c r="E44" s="17" t="s">
        <v>8</v>
      </c>
      <c r="F44" s="17" t="s">
        <v>24</v>
      </c>
      <c r="G44" s="17" t="s">
        <v>10</v>
      </c>
      <c r="H44" s="18">
        <f>H45</f>
        <v>363.22</v>
      </c>
      <c r="I44" s="18">
        <f t="shared" ref="I44:J44" si="12">I45</f>
        <v>0</v>
      </c>
      <c r="J44" s="18">
        <f t="shared" si="12"/>
        <v>363.22</v>
      </c>
      <c r="K44" s="18">
        <f t="shared" ref="K44:L44" si="13">K45</f>
        <v>363.29</v>
      </c>
      <c r="L44" s="18">
        <f t="shared" si="13"/>
        <v>363.57</v>
      </c>
      <c r="M44" s="5"/>
    </row>
    <row r="45" spans="1:13" s="2" customFormat="1" x14ac:dyDescent="0.25">
      <c r="A45" s="34"/>
      <c r="B45" s="51"/>
      <c r="C45" s="19" t="s">
        <v>53</v>
      </c>
      <c r="D45" s="19" t="s">
        <v>19</v>
      </c>
      <c r="E45" s="19" t="s">
        <v>46</v>
      </c>
      <c r="F45" s="19" t="s">
        <v>70</v>
      </c>
      <c r="G45" s="19" t="s">
        <v>31</v>
      </c>
      <c r="H45" s="20">
        <v>363.22</v>
      </c>
      <c r="I45" s="20"/>
      <c r="J45" s="20">
        <f>H45+I45</f>
        <v>363.22</v>
      </c>
      <c r="K45" s="20">
        <v>363.29</v>
      </c>
      <c r="L45" s="20">
        <v>363.57</v>
      </c>
      <c r="M45" s="5"/>
    </row>
    <row r="46" spans="1:13" s="2" customFormat="1" ht="35.25" customHeight="1" x14ac:dyDescent="0.25">
      <c r="A46" s="15">
        <v>3</v>
      </c>
      <c r="B46" s="12" t="s">
        <v>11</v>
      </c>
      <c r="C46" s="17" t="s">
        <v>22</v>
      </c>
      <c r="D46" s="17" t="s">
        <v>26</v>
      </c>
      <c r="E46" s="17" t="s">
        <v>29</v>
      </c>
      <c r="F46" s="17" t="s">
        <v>64</v>
      </c>
      <c r="G46" s="17" t="s">
        <v>20</v>
      </c>
      <c r="H46" s="18">
        <v>21147</v>
      </c>
      <c r="I46" s="18">
        <v>0</v>
      </c>
      <c r="J46" s="18">
        <v>21147</v>
      </c>
      <c r="K46" s="18">
        <v>19335</v>
      </c>
      <c r="L46" s="18">
        <v>18368</v>
      </c>
      <c r="M46" s="5"/>
    </row>
    <row r="47" spans="1:13" s="2" customFormat="1" ht="66.75" customHeight="1" x14ac:dyDescent="0.25">
      <c r="A47" s="15">
        <v>4</v>
      </c>
      <c r="B47" s="12" t="s">
        <v>56</v>
      </c>
      <c r="C47" s="17" t="s">
        <v>22</v>
      </c>
      <c r="D47" s="17" t="s">
        <v>26</v>
      </c>
      <c r="E47" s="17" t="s">
        <v>29</v>
      </c>
      <c r="F47" s="17" t="s">
        <v>69</v>
      </c>
      <c r="G47" s="17" t="s">
        <v>20</v>
      </c>
      <c r="H47" s="18">
        <v>2148</v>
      </c>
      <c r="I47" s="18">
        <v>0</v>
      </c>
      <c r="J47" s="18">
        <v>2148</v>
      </c>
      <c r="K47" s="18">
        <v>0</v>
      </c>
      <c r="L47" s="18">
        <v>0</v>
      </c>
      <c r="M47" s="5"/>
    </row>
    <row r="48" spans="1:13" s="2" customFormat="1" ht="29.25" customHeight="1" x14ac:dyDescent="0.25">
      <c r="A48" s="15">
        <v>5</v>
      </c>
      <c r="B48" s="12" t="s">
        <v>12</v>
      </c>
      <c r="C48" s="17" t="s">
        <v>22</v>
      </c>
      <c r="D48" s="17" t="s">
        <v>26</v>
      </c>
      <c r="E48" s="17" t="s">
        <v>47</v>
      </c>
      <c r="F48" s="17" t="s">
        <v>66</v>
      </c>
      <c r="G48" s="17" t="s">
        <v>20</v>
      </c>
      <c r="H48" s="18">
        <v>0</v>
      </c>
      <c r="I48" s="18">
        <v>0</v>
      </c>
      <c r="J48" s="18">
        <v>0</v>
      </c>
      <c r="K48" s="18">
        <v>2100.3000000000002</v>
      </c>
      <c r="L48" s="18">
        <v>3536.4</v>
      </c>
      <c r="M48" s="5"/>
    </row>
    <row r="49" spans="1:13" s="2" customFormat="1" ht="63" x14ac:dyDescent="0.25">
      <c r="A49" s="26">
        <v>6</v>
      </c>
      <c r="B49" s="27" t="s">
        <v>68</v>
      </c>
      <c r="C49" s="17" t="s">
        <v>25</v>
      </c>
      <c r="D49" s="17" t="s">
        <v>27</v>
      </c>
      <c r="E49" s="17" t="s">
        <v>19</v>
      </c>
      <c r="F49" s="17" t="s">
        <v>71</v>
      </c>
      <c r="G49" s="17" t="s">
        <v>20</v>
      </c>
      <c r="H49" s="18">
        <v>4365.5</v>
      </c>
      <c r="I49" s="18">
        <v>0</v>
      </c>
      <c r="J49" s="18">
        <v>4365.5</v>
      </c>
      <c r="K49" s="18">
        <v>0</v>
      </c>
      <c r="L49" s="18">
        <v>0</v>
      </c>
      <c r="M49" s="5"/>
    </row>
    <row r="50" spans="1:13" s="2" customFormat="1" ht="47.25" customHeight="1" x14ac:dyDescent="0.25">
      <c r="A50" s="46">
        <v>7</v>
      </c>
      <c r="B50" s="48" t="s">
        <v>13</v>
      </c>
      <c r="C50" s="17" t="s">
        <v>25</v>
      </c>
      <c r="D50" s="17" t="s">
        <v>27</v>
      </c>
      <c r="E50" s="17" t="s">
        <v>27</v>
      </c>
      <c r="F50" s="17" t="s">
        <v>62</v>
      </c>
      <c r="G50" s="17" t="s">
        <v>20</v>
      </c>
      <c r="H50" s="18">
        <v>95.89</v>
      </c>
      <c r="I50" s="18">
        <v>-10.0867</v>
      </c>
      <c r="J50" s="18">
        <f>H50+I50</f>
        <v>85.803300000000007</v>
      </c>
      <c r="K50" s="18">
        <v>95.89</v>
      </c>
      <c r="L50" s="18">
        <v>95.89</v>
      </c>
      <c r="M50" s="5"/>
    </row>
    <row r="51" spans="1:13" s="2" customFormat="1" ht="47.25" customHeight="1" x14ac:dyDescent="0.25">
      <c r="A51" s="47"/>
      <c r="B51" s="49"/>
      <c r="C51" s="17" t="s">
        <v>17</v>
      </c>
      <c r="D51" s="17" t="s">
        <v>57</v>
      </c>
      <c r="E51" s="17" t="s">
        <v>28</v>
      </c>
      <c r="F51" s="17" t="s">
        <v>63</v>
      </c>
      <c r="G51" s="17" t="s">
        <v>21</v>
      </c>
      <c r="H51" s="18">
        <v>95.89</v>
      </c>
      <c r="I51" s="18">
        <v>8.9766999999999992</v>
      </c>
      <c r="J51" s="18">
        <f>H51+I51</f>
        <v>104.86669999999999</v>
      </c>
      <c r="K51" s="18">
        <v>95.89</v>
      </c>
      <c r="L51" s="18">
        <v>95.89</v>
      </c>
      <c r="M51" s="5"/>
    </row>
    <row r="52" spans="1:13" s="2" customFormat="1" ht="47.25" customHeight="1" x14ac:dyDescent="0.25">
      <c r="A52" s="39">
        <v>8</v>
      </c>
      <c r="B52" s="50" t="s">
        <v>14</v>
      </c>
      <c r="C52" s="17" t="s">
        <v>22</v>
      </c>
      <c r="D52" s="17" t="s">
        <v>27</v>
      </c>
      <c r="E52" s="17" t="s">
        <v>23</v>
      </c>
      <c r="F52" s="17" t="s">
        <v>61</v>
      </c>
      <c r="G52" s="17" t="s">
        <v>20</v>
      </c>
      <c r="H52" s="18">
        <v>21.09</v>
      </c>
      <c r="I52" s="18">
        <v>9.6000000000000002E-2</v>
      </c>
      <c r="J52" s="35">
        <f t="shared" ref="J52:J53" si="14">H52+I52</f>
        <v>21.186</v>
      </c>
      <c r="K52" s="18">
        <v>31.09</v>
      </c>
      <c r="L52" s="18">
        <v>31.09</v>
      </c>
      <c r="M52" s="5"/>
    </row>
    <row r="53" spans="1:13" s="2" customFormat="1" ht="47.25" customHeight="1" x14ac:dyDescent="0.25">
      <c r="A53" s="47"/>
      <c r="B53" s="51"/>
      <c r="C53" s="17" t="s">
        <v>53</v>
      </c>
      <c r="D53" s="17" t="s">
        <v>27</v>
      </c>
      <c r="E53" s="17" t="s">
        <v>23</v>
      </c>
      <c r="F53" s="17" t="s">
        <v>61</v>
      </c>
      <c r="G53" s="17" t="s">
        <v>20</v>
      </c>
      <c r="H53" s="18">
        <v>10</v>
      </c>
      <c r="I53" s="18">
        <v>-0.1</v>
      </c>
      <c r="J53" s="18">
        <f t="shared" si="14"/>
        <v>9.9</v>
      </c>
      <c r="K53" s="18">
        <v>0</v>
      </c>
      <c r="L53" s="18">
        <v>0</v>
      </c>
      <c r="M53" s="5"/>
    </row>
    <row r="54" spans="1:13" s="2" customFormat="1" ht="47.25" customHeight="1" x14ac:dyDescent="0.25">
      <c r="A54" s="15">
        <v>9</v>
      </c>
      <c r="B54" s="16" t="s">
        <v>55</v>
      </c>
      <c r="C54" s="17" t="s">
        <v>22</v>
      </c>
      <c r="D54" s="17" t="s">
        <v>23</v>
      </c>
      <c r="E54" s="17" t="s">
        <v>42</v>
      </c>
      <c r="F54" s="17" t="s">
        <v>67</v>
      </c>
      <c r="G54" s="17" t="s">
        <v>20</v>
      </c>
      <c r="H54" s="18">
        <v>2077.6</v>
      </c>
      <c r="I54" s="18">
        <v>0</v>
      </c>
      <c r="J54" s="18">
        <v>2077.6</v>
      </c>
      <c r="K54" s="18">
        <v>0</v>
      </c>
      <c r="L54" s="18">
        <v>0</v>
      </c>
      <c r="M54" s="5"/>
    </row>
    <row r="55" spans="1:13" s="7" customFormat="1" x14ac:dyDescent="0.25">
      <c r="A55" s="13"/>
      <c r="B55" s="14" t="s">
        <v>50</v>
      </c>
      <c r="C55" s="17" t="s">
        <v>10</v>
      </c>
      <c r="D55" s="17" t="s">
        <v>8</v>
      </c>
      <c r="E55" s="17" t="s">
        <v>8</v>
      </c>
      <c r="F55" s="17" t="s">
        <v>9</v>
      </c>
      <c r="G55" s="17" t="s">
        <v>10</v>
      </c>
      <c r="H55" s="21">
        <f>H15+H18+H46++H47+H48+H49+H50+H51+H52+H53+H54</f>
        <v>62339.872369999997</v>
      </c>
      <c r="I55" s="21">
        <f t="shared" ref="I55:J55" si="15">I15+I18+I46++I47+I48+I49+I50+I51+I52+I53+I54</f>
        <v>2159.8860000000004</v>
      </c>
      <c r="J55" s="21">
        <f t="shared" si="15"/>
        <v>64499.758369999996</v>
      </c>
      <c r="K55" s="21">
        <f>K15+K18+K46++K47+K48+K49+K50+K51+K52+K53+K54</f>
        <v>54378.369246999995</v>
      </c>
      <c r="L55" s="21">
        <f>L15+L18+L46++L47+L48+L49+L50+L51+L52+L53+L54</f>
        <v>54873.069109999997</v>
      </c>
      <c r="M55" s="6"/>
    </row>
    <row r="57" spans="1:13" ht="15" x14ac:dyDescent="0.25">
      <c r="A57" s="38" t="s">
        <v>51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</sheetData>
  <sheetProtection formatCells="0" formatColumns="0" formatRows="0" insertColumns="0" insertRows="0" insertHyperlinks="0" deleteColumns="0" deleteRows="0" sort="0" autoFilter="0" pivotTables="0"/>
  <mergeCells count="19">
    <mergeCell ref="F8:L8"/>
    <mergeCell ref="F9:L9"/>
    <mergeCell ref="A57:L57"/>
    <mergeCell ref="A18:A43"/>
    <mergeCell ref="K13:L13"/>
    <mergeCell ref="B11:L11"/>
    <mergeCell ref="B12:L12"/>
    <mergeCell ref="A50:A51"/>
    <mergeCell ref="B50:B51"/>
    <mergeCell ref="A52:A53"/>
    <mergeCell ref="B52:B53"/>
    <mergeCell ref="A15:A17"/>
    <mergeCell ref="B15:B17"/>
    <mergeCell ref="B18:B45"/>
    <mergeCell ref="F1:L1"/>
    <mergeCell ref="F2:L2"/>
    <mergeCell ref="F3:L3"/>
    <mergeCell ref="F6:L6"/>
    <mergeCell ref="F7:L7"/>
  </mergeCells>
  <pageMargins left="0.51181102362204722" right="0.51181102362204722" top="0.78740157480314965" bottom="0.51181102362204722" header="0.31496062992125984" footer="0.31496062992125984"/>
  <pageSetup paperSize="9" scale="47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Администратор</cp:lastModifiedBy>
  <cp:lastPrinted>2023-11-07T06:24:37Z</cp:lastPrinted>
  <dcterms:created xsi:type="dcterms:W3CDTF">2021-10-06T14:36:51Z</dcterms:created>
  <dcterms:modified xsi:type="dcterms:W3CDTF">2024-02-25T11:16:35Z</dcterms:modified>
</cp:coreProperties>
</file>