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ПРОЕКТ БЮДЖЕТА\2025-2027\ПРОЕКТ БЮДЖЕТА\Дополнительные материалы на Думу\"/>
    </mc:Choice>
  </mc:AlternateContent>
  <bookViews>
    <workbookView xWindow="2250" yWindow="300" windowWidth="15480" windowHeight="9480"/>
  </bookViews>
  <sheets>
    <sheet name="2024-2026" sheetId="16" r:id="rId1"/>
  </sheets>
  <definedNames>
    <definedName name="_xlnm._FilterDatabase" localSheetId="0" hidden="1">'2024-2026'!$A$6:$D$160</definedName>
    <definedName name="_xlnm.Print_Titles" localSheetId="0">'2024-2026'!$6:$6</definedName>
    <definedName name="_xlnm.Print_Area" localSheetId="0">'2024-2026'!$A$1:$E$160</definedName>
  </definedNames>
  <calcPr calcId="162913"/>
</workbook>
</file>

<file path=xl/calcChain.xml><?xml version="1.0" encoding="utf-8"?>
<calcChain xmlns="http://schemas.openxmlformats.org/spreadsheetml/2006/main">
  <c r="D157" i="16" l="1"/>
  <c r="E157" i="16"/>
  <c r="C157" i="16"/>
  <c r="D133" i="16"/>
  <c r="E133" i="16"/>
  <c r="C133" i="16"/>
  <c r="D131" i="16"/>
  <c r="E131" i="16"/>
  <c r="C131" i="16"/>
  <c r="D110" i="16" l="1"/>
  <c r="D104" i="16" l="1"/>
  <c r="E104" i="16"/>
  <c r="C104" i="16"/>
  <c r="D98" i="16"/>
  <c r="E98" i="16"/>
  <c r="C98" i="16"/>
  <c r="D90" i="16"/>
  <c r="E90" i="16"/>
  <c r="C90" i="16"/>
  <c r="D67" i="16"/>
  <c r="E67" i="16"/>
  <c r="C67" i="16"/>
  <c r="D86" i="16" l="1"/>
  <c r="E86" i="16"/>
  <c r="C86" i="16"/>
  <c r="C85" i="16" s="1"/>
  <c r="E83" i="16" l="1"/>
  <c r="E82" i="16" s="1"/>
  <c r="D83" i="16"/>
  <c r="D82" i="16" s="1"/>
  <c r="D80" i="16"/>
  <c r="D79" i="16" s="1"/>
  <c r="E80" i="16"/>
  <c r="E79" i="16" s="1"/>
  <c r="D71" i="16"/>
  <c r="E71" i="16"/>
  <c r="D25" i="16"/>
  <c r="D89" i="16"/>
  <c r="C83" i="16"/>
  <c r="C80" i="16" l="1"/>
  <c r="C79" i="16" s="1"/>
  <c r="C82" i="16"/>
  <c r="C71" i="16"/>
  <c r="D57" i="16"/>
  <c r="D54" i="16" s="1"/>
  <c r="E57" i="16"/>
  <c r="E54" i="16" s="1"/>
  <c r="C57" i="16"/>
  <c r="C54" i="16" s="1"/>
  <c r="D12" i="16"/>
  <c r="E12" i="16"/>
  <c r="C12" i="16"/>
  <c r="C127" i="16" l="1"/>
  <c r="D10" i="16" l="1"/>
  <c r="E10" i="16"/>
  <c r="C10" i="16"/>
  <c r="D76" i="16"/>
  <c r="D75" i="16" s="1"/>
  <c r="E76" i="16"/>
  <c r="E75" i="16" s="1"/>
  <c r="C76" i="16"/>
  <c r="C75" i="16" s="1"/>
  <c r="E89" i="16"/>
  <c r="C89" i="16"/>
  <c r="D97" i="16"/>
  <c r="E97" i="16"/>
  <c r="C97" i="16"/>
  <c r="C33" i="16"/>
  <c r="D51" i="16"/>
  <c r="E51" i="16"/>
  <c r="C51" i="16"/>
  <c r="D49" i="16"/>
  <c r="E49" i="16"/>
  <c r="C49" i="16"/>
  <c r="D47" i="16"/>
  <c r="E47" i="16"/>
  <c r="C47" i="16"/>
  <c r="D44" i="16"/>
  <c r="E44" i="16"/>
  <c r="C44" i="16"/>
  <c r="D103" i="16"/>
  <c r="E103" i="16"/>
  <c r="C103" i="16"/>
  <c r="E94" i="16"/>
  <c r="E93" i="16" s="1"/>
  <c r="D94" i="16"/>
  <c r="D93" i="16" s="1"/>
  <c r="C94" i="16"/>
  <c r="C93" i="16" s="1"/>
  <c r="D85" i="16"/>
  <c r="E85" i="16"/>
  <c r="D70" i="16"/>
  <c r="E70" i="16"/>
  <c r="C70" i="16"/>
  <c r="D66" i="16"/>
  <c r="E66" i="16"/>
  <c r="C66" i="16"/>
  <c r="D60" i="16"/>
  <c r="E60" i="16"/>
  <c r="C60" i="16"/>
  <c r="D62" i="16"/>
  <c r="E62" i="16"/>
  <c r="C62" i="16"/>
  <c r="D53" i="16"/>
  <c r="E53" i="16"/>
  <c r="C53" i="16"/>
  <c r="D40" i="16"/>
  <c r="D38" i="16" s="1"/>
  <c r="E40" i="16"/>
  <c r="E38" i="16" s="1"/>
  <c r="C40" i="16"/>
  <c r="C38" i="16" s="1"/>
  <c r="C65" i="16" l="1"/>
  <c r="C64" i="16" s="1"/>
  <c r="E65" i="16"/>
  <c r="E64" i="16" s="1"/>
  <c r="D65" i="16"/>
  <c r="D64" i="16" s="1"/>
  <c r="D43" i="16"/>
  <c r="D42" i="16" s="1"/>
  <c r="C43" i="16"/>
  <c r="C42" i="16" s="1"/>
  <c r="E43" i="16"/>
  <c r="E42" i="16" s="1"/>
  <c r="C39" i="16"/>
  <c r="D39" i="16"/>
  <c r="E39" i="16"/>
  <c r="E59" i="16"/>
  <c r="D59" i="16"/>
  <c r="C59" i="16"/>
  <c r="D36" i="16" l="1"/>
  <c r="D35" i="16" s="1"/>
  <c r="E36" i="16"/>
  <c r="E35" i="16" s="1"/>
  <c r="C36" i="16"/>
  <c r="C35" i="16" s="1"/>
  <c r="D33" i="16"/>
  <c r="D32" i="16" s="1"/>
  <c r="E33" i="16"/>
  <c r="E32" i="16" s="1"/>
  <c r="C32" i="16"/>
  <c r="D30" i="16"/>
  <c r="D29" i="16" s="1"/>
  <c r="E30" i="16"/>
  <c r="E29" i="16" s="1"/>
  <c r="C30" i="16"/>
  <c r="C29" i="16" s="1"/>
  <c r="D27" i="16"/>
  <c r="E27" i="16"/>
  <c r="E25" i="16"/>
  <c r="C27" i="16"/>
  <c r="C25" i="16"/>
  <c r="D18" i="16"/>
  <c r="E18" i="16"/>
  <c r="C18" i="16"/>
  <c r="C17" i="16" s="1"/>
  <c r="E24" i="16" l="1"/>
  <c r="E23" i="16" s="1"/>
  <c r="D24" i="16"/>
  <c r="C24" i="16"/>
  <c r="C23" i="16" s="1"/>
  <c r="C9" i="16" s="1"/>
  <c r="E150" i="16"/>
  <c r="D150" i="16"/>
  <c r="C150" i="16"/>
  <c r="E140" i="16"/>
  <c r="D140" i="16"/>
  <c r="C140" i="16"/>
  <c r="E137" i="16"/>
  <c r="D137" i="16"/>
  <c r="C137" i="16"/>
  <c r="E129" i="16"/>
  <c r="D129" i="16"/>
  <c r="E127" i="16"/>
  <c r="D127" i="16"/>
  <c r="E125" i="16"/>
  <c r="D125" i="16"/>
  <c r="C125" i="16"/>
  <c r="C155" i="16"/>
  <c r="C154" i="16" s="1"/>
  <c r="C148" i="16"/>
  <c r="C146" i="16"/>
  <c r="C144" i="16"/>
  <c r="C142" i="16"/>
  <c r="C135" i="16"/>
  <c r="C123" i="16"/>
  <c r="C121" i="16"/>
  <c r="C118" i="16"/>
  <c r="C115" i="16"/>
  <c r="C111" i="16"/>
  <c r="C110" i="16"/>
  <c r="D135" i="16"/>
  <c r="E17" i="16"/>
  <c r="E110" i="16"/>
  <c r="E111" i="16"/>
  <c r="E115" i="16"/>
  <c r="E118" i="16"/>
  <c r="E121" i="16"/>
  <c r="E123" i="16"/>
  <c r="E142" i="16"/>
  <c r="E144" i="16"/>
  <c r="E146" i="16"/>
  <c r="E148" i="16"/>
  <c r="E155" i="16"/>
  <c r="E154" i="16" s="1"/>
  <c r="E9" i="16" l="1"/>
  <c r="C117" i="16"/>
  <c r="E139" i="16"/>
  <c r="E117" i="16"/>
  <c r="C139" i="16"/>
  <c r="C109" i="16" l="1"/>
  <c r="C159" i="16" s="1"/>
  <c r="C108" i="16"/>
  <c r="E109" i="16"/>
  <c r="E159" i="16" s="1"/>
  <c r="E108" i="16"/>
  <c r="D155" i="16"/>
  <c r="D154" i="16" s="1"/>
  <c r="D148" i="16"/>
  <c r="D146" i="16"/>
  <c r="D144" i="16"/>
  <c r="D142" i="16"/>
  <c r="D117" i="16"/>
  <c r="D23" i="16"/>
  <c r="D139" i="16" l="1"/>
  <c r="D109" i="16" s="1"/>
  <c r="D17" i="16"/>
  <c r="D108" i="16" l="1"/>
  <c r="D121" i="16"/>
  <c r="D118" i="16" l="1"/>
  <c r="D9" i="16" l="1"/>
  <c r="D159" i="16" l="1"/>
  <c r="D123" i="16"/>
  <c r="D111" i="16"/>
  <c r="D115" i="16"/>
</calcChain>
</file>

<file path=xl/sharedStrings.xml><?xml version="1.0" encoding="utf-8"?>
<sst xmlns="http://schemas.openxmlformats.org/spreadsheetml/2006/main" count="307" uniqueCount="303">
  <si>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</si>
  <si>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</si>
  <si>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</si>
  <si>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</si>
  <si>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</si>
  <si>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</si>
  <si>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</si>
  <si>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</si>
  <si>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</si>
  <si>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</si>
  <si>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</si>
  <si>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</si>
  <si>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</si>
  <si>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</si>
  <si>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</si>
  <si>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</si>
  <si>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</si>
  <si>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</si>
  <si>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</si>
  <si>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</si>
  <si>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</si>
  <si>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</si>
  <si>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</si>
  <si>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</si>
  <si>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</si>
  <si>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</si>
  <si>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</si>
  <si>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</si>
  <si>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</si>
  <si>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</si>
  <si>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</si>
  <si>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</si>
  <si>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</si>
  <si>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</si>
  <si>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</si>
  <si>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</si>
  <si>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</si>
  <si>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</si>
  <si>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</si>
  <si>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</si>
  <si>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</si>
  <si>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</si>
  <si>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</si>
  <si>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</si>
  <si>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</si>
  <si>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</si>
  <si>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</si>
  <si>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</si>
  <si>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</si>
  <si>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</si>
  <si>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</si>
  <si>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</si>
  <si>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</si>
  <si>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</si>
  <si>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</si>
  <si>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</si>
  <si>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</si>
  <si>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</si>
  <si>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</si>
  <si>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</si>
  <si>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</si>
  <si>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</si>
  <si>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</si>
  <si>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</si>
  <si>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</si>
  <si>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</si>
  <si>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</si>
  <si>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</si>
  <si>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</si>
  <si>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</si>
  <si>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</si>
  <si>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</si>
  <si>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</si>
  <si>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</si>
  <si>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</si>
  <si>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тыс. рублей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</si>
  <si>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</si>
  <si>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</si>
  <si>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>Прогнозируемые объемы</t>
  </si>
  <si>
    <t>Наименование</t>
  </si>
  <si>
    <t>Код классификации доходов бюджетов</t>
  </si>
  <si>
    <t>Сумма (тыс. рублей)</t>
  </si>
  <si>
    <t>2 00 00000 00 0000 000</t>
  </si>
  <si>
    <t>2 02 10000 00 0000 150</t>
  </si>
  <si>
    <t>2 02 15001 00 0000 150</t>
  </si>
  <si>
    <t>2 02 15001 05 0000 150</t>
  </si>
  <si>
    <t>2 02 20216 05 0000 150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</si>
  <si>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</si>
  <si>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</si>
  <si>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2 02 20216 00 0000 150</t>
  </si>
  <si>
    <t>2 02 20000 00 0000 150</t>
  </si>
  <si>
    <t>2 02 00000 00 0000 000</t>
  </si>
  <si>
    <t>2 02 20299 00 0000 150</t>
  </si>
  <si>
    <t>2 02 20299 05 0000 150</t>
  </si>
  <si>
    <t>2 02 25511 00 0000 150</t>
  </si>
  <si>
    <t>2 02 25511 05 0000 150</t>
  </si>
  <si>
    <t>2 02 25519 00 0000 150</t>
  </si>
  <si>
    <t>2 02 25519 05 0000 150</t>
  </si>
  <si>
    <t>2 02 25590 00 0000 150</t>
  </si>
  <si>
    <t>2 02 25590 05 0000 150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</si>
  <si>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</si>
  <si>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</si>
  <si>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</si>
  <si>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</si>
  <si>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</si>
  <si>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2 02 30027 00 0000 150</t>
  </si>
  <si>
    <t>2 02 30027 05 0000 150</t>
  </si>
  <si>
    <t>2 02 30029 00 0000 150</t>
  </si>
  <si>
    <t>2 02 30029 05 0000 150</t>
  </si>
  <si>
    <t>2 02 35082 00 0000 150</t>
  </si>
  <si>
    <t>2 02 35082 05 0000 150</t>
  </si>
  <si>
    <t>2 02 35120 00 0000 150</t>
  </si>
  <si>
    <t>2 02 35120 05 0000 150</t>
  </si>
  <si>
    <t>2 02 39999 00 0000 150</t>
  </si>
  <si>
    <t>2 02 39999 05 0000 150</t>
  </si>
  <si>
    <t>2 02 40000 00 0000 150</t>
  </si>
  <si>
    <t>2 02 40014 05 0000 150</t>
  </si>
  <si>
    <t>2 02 40014 00 0000 150</t>
  </si>
  <si>
    <t>1 01 02010 01 1000 110</t>
  </si>
  <si>
    <t>1 01 02020 01 1000 110</t>
  </si>
  <si>
    <t>1 01 02030 01 1000 110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</si>
  <si>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</si>
  <si>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</si>
  <si>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</si>
  <si>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</si>
  <si>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</si>
  <si>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</si>
  <si>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1 03 02251 01 0000 110</t>
  </si>
  <si>
    <t>1 03 02261 01 0000 110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</si>
  <si>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</si>
  <si>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</si>
  <si>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</si>
  <si>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</si>
  <si>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1 05 01010 00 0000 110</t>
  </si>
  <si>
    <t>1 05 01011 01 1000 110</t>
  </si>
  <si>
    <t>1 05 01020 00 0000 110</t>
  </si>
  <si>
    <t>1 05 01021 01 1000 110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</si>
  <si>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</si>
  <si>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1 05 03010 01 0000 110</t>
  </si>
  <si>
    <t>1 05 03010 01 1000 110</t>
  </si>
  <si>
    <t>1 05 04020 02 0000 110</t>
  </si>
  <si>
    <t>1 05 04020 02 1000 110</t>
  </si>
  <si>
    <t>Налог, взимаемый в связи с применением патентной системы налогообложения (сумма платежа (перерасчеты, недоимка и задолженность по соответствующему платежу, в том числе по отмененному)</t>
  </si>
  <si>
    <t>Налог на имущество организаций по имуществу, не входящему в Единую систему газоснабжения (сумма платежа (перерасчеты, недоимка и задолженность по соответствующему платежу, в том числе по отмененному)</t>
  </si>
  <si>
    <t xml:space="preserve"> 1 05 00000 00 0000 000</t>
  </si>
  <si>
    <t xml:space="preserve"> 1 05 01000 00 0000 110</t>
  </si>
  <si>
    <t xml:space="preserve"> 1 05 03000 00 0000 110</t>
  </si>
  <si>
    <t>1 05 04000 00 0000 110</t>
  </si>
  <si>
    <t xml:space="preserve"> 1 06 00000 00 0000 000</t>
  </si>
  <si>
    <t>1 06 02000 02 0000 110</t>
  </si>
  <si>
    <t>1 06 02000 02 1000 110</t>
  </si>
  <si>
    <t xml:space="preserve"> 1 03 02000 01 0000 110</t>
  </si>
  <si>
    <t xml:space="preserve"> 1 03 00000 00 0000 000</t>
  </si>
  <si>
    <t>1 00 00000 00 0000 000</t>
  </si>
  <si>
    <t xml:space="preserve"> 1 01 00000 00 0000 000</t>
  </si>
  <si>
    <t xml:space="preserve"> 1 01 02000 01 0000 110</t>
  </si>
  <si>
    <t xml:space="preserve"> 1 08 00000 00 0000 000</t>
  </si>
  <si>
    <t xml:space="preserve"> 1 08 03010 01 0000 110</t>
  </si>
  <si>
    <t xml:space="preserve">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</si>
  <si>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</si>
  <si>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</si>
  <si>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 xml:space="preserve"> 1 11 00000 00 0000 000</t>
  </si>
  <si>
    <t xml:space="preserve"> 1 11 05000 00 0000 120</t>
  </si>
  <si>
    <t xml:space="preserve"> 1 12 00000 00 0000 000</t>
  </si>
  <si>
    <t xml:space="preserve"> 1 12 01000 01 0000 120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</si>
  <si>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</si>
  <si>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</si>
  <si>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1 12 01010 01 0000 120</t>
  </si>
  <si>
    <t>1 12 01030 01 0000 120</t>
  </si>
  <si>
    <t xml:space="preserve"> 1 13 00000 00 0000 000</t>
  </si>
  <si>
    <t xml:space="preserve"> 1 13 01000 00 0000 130</t>
  </si>
  <si>
    <t xml:space="preserve"> 1 13 02000 00 0000 130</t>
  </si>
  <si>
    <t xml:space="preserve"> 1 13 01995 05 0000 130</t>
  </si>
  <si>
    <t>Прочие доходы от оказания платных услуг (работ) получателями средств бюджетов муниципальных районов</t>
  </si>
  <si>
    <t>Прочие доходы от  компенсации затрат бюджетов муниципальных районов</t>
  </si>
  <si>
    <t>1 13 02995 05 0000 130</t>
  </si>
  <si>
    <t xml:space="preserve"> 1 16 00000 00 0000 000</t>
  </si>
  <si>
    <t xml:space="preserve"> 1 16 01000 01 0000 140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</si>
  <si>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</si>
  <si>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</si>
  <si>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</si>
  <si>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</si>
  <si>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</si>
  <si>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</si>
  <si>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</si>
  <si>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</si>
  <si>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</si>
  <si>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</si>
  <si>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</si>
  <si>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</si>
  <si>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</si>
  <si>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</si>
  <si>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</si>
  <si>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</si>
  <si>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</si>
  <si>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</si>
  <si>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</si>
  <si>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</si>
  <si>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</si>
  <si>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</si>
  <si>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</si>
  <si>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</si>
  <si>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</si>
  <si>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</si>
  <si>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</si>
  <si>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</si>
  <si>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</si>
  <si>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</si>
  <si>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</si>
  <si>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</si>
  <si>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</si>
  <si>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</si>
  <si>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</si>
  <si>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</si>
  <si>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</si>
  <si>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</si>
  <si>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</si>
  <si>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</si>
  <si>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</si>
  <si>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</si>
  <si>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</si>
  <si>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</si>
  <si>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</si>
  <si>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</si>
  <si>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</si>
  <si>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</si>
  <si>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</si>
  <si>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</si>
  <si>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</si>
  <si>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</si>
  <si>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</si>
  <si>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</si>
  <si>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</si>
  <si>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</si>
  <si>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 1 11 09000 00 0000 120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</si>
  <si>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</si>
  <si>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</si>
  <si>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</si>
  <si>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</si>
  <si>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</si>
  <si>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</si>
  <si>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 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</si>
  <si>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</si>
  <si>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 xml:space="preserve">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</si>
  <si>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</si>
  <si>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</si>
  <si>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</si>
  <si>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</si>
  <si>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</si>
  <si>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</si>
  <si>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 бюджетных и автономных учреждений, а также имущества муниципальных унитарных предприятий, в том числе казенных)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</si>
  <si>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</si>
  <si>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</si>
  <si>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>2 02 20302 05 0000 150</t>
  </si>
  <si>
    <t>2025 год</t>
  </si>
  <si>
    <t>1 16 01193 01 0005 140</t>
  </si>
  <si>
    <t>1 16 01193 01 9000 140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</si>
  <si>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</si>
  <si>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</si>
  <si>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</si>
  <si>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vмуниципальных районов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</si>
  <si>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</si>
  <si>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</si>
  <si>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2026 год</t>
  </si>
  <si>
    <t>1 01 02130 01 1000 110</t>
  </si>
  <si>
    <t>1 12 01040 01 0000 120</t>
  </si>
  <si>
    <t>Плата за размещение отходов производства</t>
  </si>
  <si>
    <t>1 12 01041 01 0000 120</t>
  </si>
  <si>
    <t>Плата за размещение отходов производства и потребления</t>
  </si>
  <si>
    <t>1 16 01063 01 0009 140</t>
  </si>
  <si>
    <t>1 16 01080 01 0000 140</t>
  </si>
  <si>
    <t>1 16 01083 01 0000 140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</si>
  <si>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</si>
  <si>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</si>
  <si>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</si>
  <si>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</si>
  <si>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</si>
  <si>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</si>
  <si>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</si>
  <si>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</si>
  <si>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1 16 01113 01 0021 140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</si>
  <si>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 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</si>
  <si>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правил использования полосы отвода и придорожных полос автомобильной дороги)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</si>
  <si>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</si>
  <si>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</si>
  <si>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</si>
  <si>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</si>
  <si>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"Фонда развития территорий"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</si>
  <si>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"Фонда развития территорий"</t>
  </si>
  <si>
    <t>поступления доходов бюджета муниципального района 
по кодам видов доходов и подвидов доходов на 2025-2027 годы</t>
  </si>
  <si>
    <t>2027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</si>
  <si>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</si>
  <si>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</si>
  <si>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</si>
  <si>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</si>
  <si>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1 16 01053 01 0027 140</t>
  </si>
  <si>
    <t>1 16 01153 01 0006 140</t>
  </si>
  <si>
    <t>1 16 01193 01 0029 140</t>
  </si>
  <si>
    <t>1 16 01203 01 0008 140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</si>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</sst>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.00000"/>
  </numFmts>
  <fonts count="8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2" borderId="0" xfId="0" applyFont="1" applyFill="1" applyAlignment="1">
      <alignment vertical="top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164" fontId="3" fillId="0" borderId="0" xfId="0" applyNumberFormat="1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164" fontId="7" fillId="2" borderId="1" xfId="0" applyNumberFormat="1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 wrapText="1"/>
    </xf>
    <xf numFmtId="11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/>
    </xf>
    <xf numFmtId="0" fontId="7" fillId="2" borderId="1" xfId="0" applyNumberFormat="1" applyFont="1" applyFill="1" applyBorder="1" applyAlignment="1">
      <alignment horizontal="left" vertical="top" wrapText="1"/>
    </xf>
    <xf numFmtId="11" fontId="7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left" vertical="top"/>
    </xf>
    <xf numFmtId="0" fontId="7" fillId="2" borderId="1" xfId="0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6" fillId="2" borderId="0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164" fontId="3" fillId="2" borderId="4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tabSelected="1" zoomScale="80" zoomScaleNormal="80" workbookViewId="0">
      <selection activeCell="C16" sqref="C16"/>
    </sheetView>
  </sheetViews>
  <sheetFormatPr defaultRowHeight="15.75" x14ac:dyDescent="0.25"/>
  <cols>
    <col min="1" max="1" width="24.625" style="1" customWidth="1"/>
    <col min="2" max="2" width="54.875" style="7" customWidth="1"/>
    <col min="3" max="3" width="17.875" style="18" customWidth="1"/>
    <col min="4" max="4" width="14.875" style="16" customWidth="1"/>
    <col min="5" max="5" width="15.875" style="9" customWidth="1"/>
    <col min="6" max="113" width="9" style="1"/>
    <col min="114" max="114" width="24.375" style="1" customWidth="1"/>
    <col min="115" max="115" width="45.875" style="1" customWidth="1"/>
    <col min="116" max="116" width="13.875" style="1" customWidth="1"/>
    <col min="117" max="120" width="14" style="1" customWidth="1"/>
    <col min="121" max="121" width="18.25" style="1" customWidth="1"/>
    <col min="122" max="369" width="9" style="1"/>
    <col min="370" max="370" width="24.375" style="1" customWidth="1"/>
    <col min="371" max="371" width="45.875" style="1" customWidth="1"/>
    <col min="372" max="372" width="13.875" style="1" customWidth="1"/>
    <col min="373" max="376" width="14" style="1" customWidth="1"/>
    <col min="377" max="377" width="18.25" style="1" customWidth="1"/>
    <col min="378" max="625" width="9" style="1"/>
    <col min="626" max="626" width="24.375" style="1" customWidth="1"/>
    <col min="627" max="627" width="45.875" style="1" customWidth="1"/>
    <col min="628" max="628" width="13.875" style="1" customWidth="1"/>
    <col min="629" max="632" width="14" style="1" customWidth="1"/>
    <col min="633" max="633" width="18.25" style="1" customWidth="1"/>
    <col min="634" max="881" width="9" style="1"/>
    <col min="882" max="882" width="24.375" style="1" customWidth="1"/>
    <col min="883" max="883" width="45.875" style="1" customWidth="1"/>
    <col min="884" max="884" width="13.875" style="1" customWidth="1"/>
    <col min="885" max="888" width="14" style="1" customWidth="1"/>
    <col min="889" max="889" width="18.25" style="1" customWidth="1"/>
    <col min="890" max="1137" width="9" style="1"/>
    <col min="1138" max="1138" width="24.375" style="1" customWidth="1"/>
    <col min="1139" max="1139" width="45.875" style="1" customWidth="1"/>
    <col min="1140" max="1140" width="13.875" style="1" customWidth="1"/>
    <col min="1141" max="1144" width="14" style="1" customWidth="1"/>
    <col min="1145" max="1145" width="18.25" style="1" customWidth="1"/>
    <col min="1146" max="1393" width="9" style="1"/>
    <col min="1394" max="1394" width="24.375" style="1" customWidth="1"/>
    <col min="1395" max="1395" width="45.875" style="1" customWidth="1"/>
    <col min="1396" max="1396" width="13.875" style="1" customWidth="1"/>
    <col min="1397" max="1400" width="14" style="1" customWidth="1"/>
    <col min="1401" max="1401" width="18.25" style="1" customWidth="1"/>
    <col min="1402" max="1649" width="9" style="1"/>
    <col min="1650" max="1650" width="24.375" style="1" customWidth="1"/>
    <col min="1651" max="1651" width="45.875" style="1" customWidth="1"/>
    <col min="1652" max="1652" width="13.875" style="1" customWidth="1"/>
    <col min="1653" max="1656" width="14" style="1" customWidth="1"/>
    <col min="1657" max="1657" width="18.25" style="1" customWidth="1"/>
    <col min="1658" max="1905" width="9" style="1"/>
    <col min="1906" max="1906" width="24.375" style="1" customWidth="1"/>
    <col min="1907" max="1907" width="45.875" style="1" customWidth="1"/>
    <col min="1908" max="1908" width="13.875" style="1" customWidth="1"/>
    <col min="1909" max="1912" width="14" style="1" customWidth="1"/>
    <col min="1913" max="1913" width="18.25" style="1" customWidth="1"/>
    <col min="1914" max="2161" width="9" style="1"/>
    <col min="2162" max="2162" width="24.375" style="1" customWidth="1"/>
    <col min="2163" max="2163" width="45.875" style="1" customWidth="1"/>
    <col min="2164" max="2164" width="13.875" style="1" customWidth="1"/>
    <col min="2165" max="2168" width="14" style="1" customWidth="1"/>
    <col min="2169" max="2169" width="18.25" style="1" customWidth="1"/>
    <col min="2170" max="2417" width="9" style="1"/>
    <col min="2418" max="2418" width="24.375" style="1" customWidth="1"/>
    <col min="2419" max="2419" width="45.875" style="1" customWidth="1"/>
    <col min="2420" max="2420" width="13.875" style="1" customWidth="1"/>
    <col min="2421" max="2424" width="14" style="1" customWidth="1"/>
    <col min="2425" max="2425" width="18.25" style="1" customWidth="1"/>
    <col min="2426" max="2673" width="9" style="1"/>
    <col min="2674" max="2674" width="24.375" style="1" customWidth="1"/>
    <col min="2675" max="2675" width="45.875" style="1" customWidth="1"/>
    <col min="2676" max="2676" width="13.875" style="1" customWidth="1"/>
    <col min="2677" max="2680" width="14" style="1" customWidth="1"/>
    <col min="2681" max="2681" width="18.25" style="1" customWidth="1"/>
    <col min="2682" max="2929" width="9" style="1"/>
    <col min="2930" max="2930" width="24.375" style="1" customWidth="1"/>
    <col min="2931" max="2931" width="45.875" style="1" customWidth="1"/>
    <col min="2932" max="2932" width="13.875" style="1" customWidth="1"/>
    <col min="2933" max="2936" width="14" style="1" customWidth="1"/>
    <col min="2937" max="2937" width="18.25" style="1" customWidth="1"/>
    <col min="2938" max="3185" width="9" style="1"/>
    <col min="3186" max="3186" width="24.375" style="1" customWidth="1"/>
    <col min="3187" max="3187" width="45.875" style="1" customWidth="1"/>
    <col min="3188" max="3188" width="13.875" style="1" customWidth="1"/>
    <col min="3189" max="3192" width="14" style="1" customWidth="1"/>
    <col min="3193" max="3193" width="18.25" style="1" customWidth="1"/>
    <col min="3194" max="3441" width="9" style="1"/>
    <col min="3442" max="3442" width="24.375" style="1" customWidth="1"/>
    <col min="3443" max="3443" width="45.875" style="1" customWidth="1"/>
    <col min="3444" max="3444" width="13.875" style="1" customWidth="1"/>
    <col min="3445" max="3448" width="14" style="1" customWidth="1"/>
    <col min="3449" max="3449" width="18.25" style="1" customWidth="1"/>
    <col min="3450" max="3697" width="9" style="1"/>
    <col min="3698" max="3698" width="24.375" style="1" customWidth="1"/>
    <col min="3699" max="3699" width="45.875" style="1" customWidth="1"/>
    <col min="3700" max="3700" width="13.875" style="1" customWidth="1"/>
    <col min="3701" max="3704" width="14" style="1" customWidth="1"/>
    <col min="3705" max="3705" width="18.25" style="1" customWidth="1"/>
    <col min="3706" max="3953" width="9" style="1"/>
    <col min="3954" max="3954" width="24.375" style="1" customWidth="1"/>
    <col min="3955" max="3955" width="45.875" style="1" customWidth="1"/>
    <col min="3956" max="3956" width="13.875" style="1" customWidth="1"/>
    <col min="3957" max="3960" width="14" style="1" customWidth="1"/>
    <col min="3961" max="3961" width="18.25" style="1" customWidth="1"/>
    <col min="3962" max="4209" width="9" style="1"/>
    <col min="4210" max="4210" width="24.375" style="1" customWidth="1"/>
    <col min="4211" max="4211" width="45.875" style="1" customWidth="1"/>
    <col min="4212" max="4212" width="13.875" style="1" customWidth="1"/>
    <col min="4213" max="4216" width="14" style="1" customWidth="1"/>
    <col min="4217" max="4217" width="18.25" style="1" customWidth="1"/>
    <col min="4218" max="4465" width="9" style="1"/>
    <col min="4466" max="4466" width="24.375" style="1" customWidth="1"/>
    <col min="4467" max="4467" width="45.875" style="1" customWidth="1"/>
    <col min="4468" max="4468" width="13.875" style="1" customWidth="1"/>
    <col min="4469" max="4472" width="14" style="1" customWidth="1"/>
    <col min="4473" max="4473" width="18.25" style="1" customWidth="1"/>
    <col min="4474" max="4721" width="9" style="1"/>
    <col min="4722" max="4722" width="24.375" style="1" customWidth="1"/>
    <col min="4723" max="4723" width="45.875" style="1" customWidth="1"/>
    <col min="4724" max="4724" width="13.875" style="1" customWidth="1"/>
    <col min="4725" max="4728" width="14" style="1" customWidth="1"/>
    <col min="4729" max="4729" width="18.25" style="1" customWidth="1"/>
    <col min="4730" max="4977" width="9" style="1"/>
    <col min="4978" max="4978" width="24.375" style="1" customWidth="1"/>
    <col min="4979" max="4979" width="45.875" style="1" customWidth="1"/>
    <col min="4980" max="4980" width="13.875" style="1" customWidth="1"/>
    <col min="4981" max="4984" width="14" style="1" customWidth="1"/>
    <col min="4985" max="4985" width="18.25" style="1" customWidth="1"/>
    <col min="4986" max="5233" width="9" style="1"/>
    <col min="5234" max="5234" width="24.375" style="1" customWidth="1"/>
    <col min="5235" max="5235" width="45.875" style="1" customWidth="1"/>
    <col min="5236" max="5236" width="13.875" style="1" customWidth="1"/>
    <col min="5237" max="5240" width="14" style="1" customWidth="1"/>
    <col min="5241" max="5241" width="18.25" style="1" customWidth="1"/>
    <col min="5242" max="5489" width="9" style="1"/>
    <col min="5490" max="5490" width="24.375" style="1" customWidth="1"/>
    <col min="5491" max="5491" width="45.875" style="1" customWidth="1"/>
    <col min="5492" max="5492" width="13.875" style="1" customWidth="1"/>
    <col min="5493" max="5496" width="14" style="1" customWidth="1"/>
    <col min="5497" max="5497" width="18.25" style="1" customWidth="1"/>
    <col min="5498" max="5745" width="9" style="1"/>
    <col min="5746" max="5746" width="24.375" style="1" customWidth="1"/>
    <col min="5747" max="5747" width="45.875" style="1" customWidth="1"/>
    <col min="5748" max="5748" width="13.875" style="1" customWidth="1"/>
    <col min="5749" max="5752" width="14" style="1" customWidth="1"/>
    <col min="5753" max="5753" width="18.25" style="1" customWidth="1"/>
    <col min="5754" max="6001" width="9" style="1"/>
    <col min="6002" max="6002" width="24.375" style="1" customWidth="1"/>
    <col min="6003" max="6003" width="45.875" style="1" customWidth="1"/>
    <col min="6004" max="6004" width="13.875" style="1" customWidth="1"/>
    <col min="6005" max="6008" width="14" style="1" customWidth="1"/>
    <col min="6009" max="6009" width="18.25" style="1" customWidth="1"/>
    <col min="6010" max="6257" width="9" style="1"/>
    <col min="6258" max="6258" width="24.375" style="1" customWidth="1"/>
    <col min="6259" max="6259" width="45.875" style="1" customWidth="1"/>
    <col min="6260" max="6260" width="13.875" style="1" customWidth="1"/>
    <col min="6261" max="6264" width="14" style="1" customWidth="1"/>
    <col min="6265" max="6265" width="18.25" style="1" customWidth="1"/>
    <col min="6266" max="6513" width="9" style="1"/>
    <col min="6514" max="6514" width="24.375" style="1" customWidth="1"/>
    <col min="6515" max="6515" width="45.875" style="1" customWidth="1"/>
    <col min="6516" max="6516" width="13.875" style="1" customWidth="1"/>
    <col min="6517" max="6520" width="14" style="1" customWidth="1"/>
    <col min="6521" max="6521" width="18.25" style="1" customWidth="1"/>
    <col min="6522" max="6769" width="9" style="1"/>
    <col min="6770" max="6770" width="24.375" style="1" customWidth="1"/>
    <col min="6771" max="6771" width="45.875" style="1" customWidth="1"/>
    <col min="6772" max="6772" width="13.875" style="1" customWidth="1"/>
    <col min="6773" max="6776" width="14" style="1" customWidth="1"/>
    <col min="6777" max="6777" width="18.25" style="1" customWidth="1"/>
    <col min="6778" max="7025" width="9" style="1"/>
    <col min="7026" max="7026" width="24.375" style="1" customWidth="1"/>
    <col min="7027" max="7027" width="45.875" style="1" customWidth="1"/>
    <col min="7028" max="7028" width="13.875" style="1" customWidth="1"/>
    <col min="7029" max="7032" width="14" style="1" customWidth="1"/>
    <col min="7033" max="7033" width="18.25" style="1" customWidth="1"/>
    <col min="7034" max="7281" width="9" style="1"/>
    <col min="7282" max="7282" width="24.375" style="1" customWidth="1"/>
    <col min="7283" max="7283" width="45.875" style="1" customWidth="1"/>
    <col min="7284" max="7284" width="13.875" style="1" customWidth="1"/>
    <col min="7285" max="7288" width="14" style="1" customWidth="1"/>
    <col min="7289" max="7289" width="18.25" style="1" customWidth="1"/>
    <col min="7290" max="7537" width="9" style="1"/>
    <col min="7538" max="7538" width="24.375" style="1" customWidth="1"/>
    <col min="7539" max="7539" width="45.875" style="1" customWidth="1"/>
    <col min="7540" max="7540" width="13.875" style="1" customWidth="1"/>
    <col min="7541" max="7544" width="14" style="1" customWidth="1"/>
    <col min="7545" max="7545" width="18.25" style="1" customWidth="1"/>
    <col min="7546" max="7793" width="9" style="1"/>
    <col min="7794" max="7794" width="24.375" style="1" customWidth="1"/>
    <col min="7795" max="7795" width="45.875" style="1" customWidth="1"/>
    <col min="7796" max="7796" width="13.875" style="1" customWidth="1"/>
    <col min="7797" max="7800" width="14" style="1" customWidth="1"/>
    <col min="7801" max="7801" width="18.25" style="1" customWidth="1"/>
    <col min="7802" max="8049" width="9" style="1"/>
    <col min="8050" max="8050" width="24.375" style="1" customWidth="1"/>
    <col min="8051" max="8051" width="45.875" style="1" customWidth="1"/>
    <col min="8052" max="8052" width="13.875" style="1" customWidth="1"/>
    <col min="8053" max="8056" width="14" style="1" customWidth="1"/>
    <col min="8057" max="8057" width="18.25" style="1" customWidth="1"/>
    <col min="8058" max="8305" width="9" style="1"/>
    <col min="8306" max="8306" width="24.375" style="1" customWidth="1"/>
    <col min="8307" max="8307" width="45.875" style="1" customWidth="1"/>
    <col min="8308" max="8308" width="13.875" style="1" customWidth="1"/>
    <col min="8309" max="8312" width="14" style="1" customWidth="1"/>
    <col min="8313" max="8313" width="18.25" style="1" customWidth="1"/>
    <col min="8314" max="8561" width="9" style="1"/>
    <col min="8562" max="8562" width="24.375" style="1" customWidth="1"/>
    <col min="8563" max="8563" width="45.875" style="1" customWidth="1"/>
    <col min="8564" max="8564" width="13.875" style="1" customWidth="1"/>
    <col min="8565" max="8568" width="14" style="1" customWidth="1"/>
    <col min="8569" max="8569" width="18.25" style="1" customWidth="1"/>
    <col min="8570" max="8817" width="9" style="1"/>
    <col min="8818" max="8818" width="24.375" style="1" customWidth="1"/>
    <col min="8819" max="8819" width="45.875" style="1" customWidth="1"/>
    <col min="8820" max="8820" width="13.875" style="1" customWidth="1"/>
    <col min="8821" max="8824" width="14" style="1" customWidth="1"/>
    <col min="8825" max="8825" width="18.25" style="1" customWidth="1"/>
    <col min="8826" max="9073" width="9" style="1"/>
    <col min="9074" max="9074" width="24.375" style="1" customWidth="1"/>
    <col min="9075" max="9075" width="45.875" style="1" customWidth="1"/>
    <col min="9076" max="9076" width="13.875" style="1" customWidth="1"/>
    <col min="9077" max="9080" width="14" style="1" customWidth="1"/>
    <col min="9081" max="9081" width="18.25" style="1" customWidth="1"/>
    <col min="9082" max="9329" width="9" style="1"/>
    <col min="9330" max="9330" width="24.375" style="1" customWidth="1"/>
    <col min="9331" max="9331" width="45.875" style="1" customWidth="1"/>
    <col min="9332" max="9332" width="13.875" style="1" customWidth="1"/>
    <col min="9333" max="9336" width="14" style="1" customWidth="1"/>
    <col min="9337" max="9337" width="18.25" style="1" customWidth="1"/>
    <col min="9338" max="9585" width="9" style="1"/>
    <col min="9586" max="9586" width="24.375" style="1" customWidth="1"/>
    <col min="9587" max="9587" width="45.875" style="1" customWidth="1"/>
    <col min="9588" max="9588" width="13.875" style="1" customWidth="1"/>
    <col min="9589" max="9592" width="14" style="1" customWidth="1"/>
    <col min="9593" max="9593" width="18.25" style="1" customWidth="1"/>
    <col min="9594" max="9841" width="9" style="1"/>
    <col min="9842" max="9842" width="24.375" style="1" customWidth="1"/>
    <col min="9843" max="9843" width="45.875" style="1" customWidth="1"/>
    <col min="9844" max="9844" width="13.875" style="1" customWidth="1"/>
    <col min="9845" max="9848" width="14" style="1" customWidth="1"/>
    <col min="9849" max="9849" width="18.25" style="1" customWidth="1"/>
    <col min="9850" max="10097" width="9" style="1"/>
    <col min="10098" max="10098" width="24.375" style="1" customWidth="1"/>
    <col min="10099" max="10099" width="45.875" style="1" customWidth="1"/>
    <col min="10100" max="10100" width="13.875" style="1" customWidth="1"/>
    <col min="10101" max="10104" width="14" style="1" customWidth="1"/>
    <col min="10105" max="10105" width="18.25" style="1" customWidth="1"/>
    <col min="10106" max="10353" width="9" style="1"/>
    <col min="10354" max="10354" width="24.375" style="1" customWidth="1"/>
    <col min="10355" max="10355" width="45.875" style="1" customWidth="1"/>
    <col min="10356" max="10356" width="13.875" style="1" customWidth="1"/>
    <col min="10357" max="10360" width="14" style="1" customWidth="1"/>
    <col min="10361" max="10361" width="18.25" style="1" customWidth="1"/>
    <col min="10362" max="10609" width="9" style="1"/>
    <col min="10610" max="10610" width="24.375" style="1" customWidth="1"/>
    <col min="10611" max="10611" width="45.875" style="1" customWidth="1"/>
    <col min="10612" max="10612" width="13.875" style="1" customWidth="1"/>
    <col min="10613" max="10616" width="14" style="1" customWidth="1"/>
    <col min="10617" max="10617" width="18.25" style="1" customWidth="1"/>
    <col min="10618" max="10865" width="9" style="1"/>
    <col min="10866" max="10866" width="24.375" style="1" customWidth="1"/>
    <col min="10867" max="10867" width="45.875" style="1" customWidth="1"/>
    <col min="10868" max="10868" width="13.875" style="1" customWidth="1"/>
    <col min="10869" max="10872" width="14" style="1" customWidth="1"/>
    <col min="10873" max="10873" width="18.25" style="1" customWidth="1"/>
    <col min="10874" max="11121" width="9" style="1"/>
    <col min="11122" max="11122" width="24.375" style="1" customWidth="1"/>
    <col min="11123" max="11123" width="45.875" style="1" customWidth="1"/>
    <col min="11124" max="11124" width="13.875" style="1" customWidth="1"/>
    <col min="11125" max="11128" width="14" style="1" customWidth="1"/>
    <col min="11129" max="11129" width="18.25" style="1" customWidth="1"/>
    <col min="11130" max="11377" width="9" style="1"/>
    <col min="11378" max="11378" width="24.375" style="1" customWidth="1"/>
    <col min="11379" max="11379" width="45.875" style="1" customWidth="1"/>
    <col min="11380" max="11380" width="13.875" style="1" customWidth="1"/>
    <col min="11381" max="11384" width="14" style="1" customWidth="1"/>
    <col min="11385" max="11385" width="18.25" style="1" customWidth="1"/>
    <col min="11386" max="11633" width="9" style="1"/>
    <col min="11634" max="11634" width="24.375" style="1" customWidth="1"/>
    <col min="11635" max="11635" width="45.875" style="1" customWidth="1"/>
    <col min="11636" max="11636" width="13.875" style="1" customWidth="1"/>
    <col min="11637" max="11640" width="14" style="1" customWidth="1"/>
    <col min="11641" max="11641" width="18.25" style="1" customWidth="1"/>
    <col min="11642" max="11889" width="9" style="1"/>
    <col min="11890" max="11890" width="24.375" style="1" customWidth="1"/>
    <col min="11891" max="11891" width="45.875" style="1" customWidth="1"/>
    <col min="11892" max="11892" width="13.875" style="1" customWidth="1"/>
    <col min="11893" max="11896" width="14" style="1" customWidth="1"/>
    <col min="11897" max="11897" width="18.25" style="1" customWidth="1"/>
    <col min="11898" max="12145" width="9" style="1"/>
    <col min="12146" max="12146" width="24.375" style="1" customWidth="1"/>
    <col min="12147" max="12147" width="45.875" style="1" customWidth="1"/>
    <col min="12148" max="12148" width="13.875" style="1" customWidth="1"/>
    <col min="12149" max="12152" width="14" style="1" customWidth="1"/>
    <col min="12153" max="12153" width="18.25" style="1" customWidth="1"/>
    <col min="12154" max="12401" width="9" style="1"/>
    <col min="12402" max="12402" width="24.375" style="1" customWidth="1"/>
    <col min="12403" max="12403" width="45.875" style="1" customWidth="1"/>
    <col min="12404" max="12404" width="13.875" style="1" customWidth="1"/>
    <col min="12405" max="12408" width="14" style="1" customWidth="1"/>
    <col min="12409" max="12409" width="18.25" style="1" customWidth="1"/>
    <col min="12410" max="12657" width="9" style="1"/>
    <col min="12658" max="12658" width="24.375" style="1" customWidth="1"/>
    <col min="12659" max="12659" width="45.875" style="1" customWidth="1"/>
    <col min="12660" max="12660" width="13.875" style="1" customWidth="1"/>
    <col min="12661" max="12664" width="14" style="1" customWidth="1"/>
    <col min="12665" max="12665" width="18.25" style="1" customWidth="1"/>
    <col min="12666" max="12913" width="9" style="1"/>
    <col min="12914" max="12914" width="24.375" style="1" customWidth="1"/>
    <col min="12915" max="12915" width="45.875" style="1" customWidth="1"/>
    <col min="12916" max="12916" width="13.875" style="1" customWidth="1"/>
    <col min="12917" max="12920" width="14" style="1" customWidth="1"/>
    <col min="12921" max="12921" width="18.25" style="1" customWidth="1"/>
    <col min="12922" max="13169" width="9" style="1"/>
    <col min="13170" max="13170" width="24.375" style="1" customWidth="1"/>
    <col min="13171" max="13171" width="45.875" style="1" customWidth="1"/>
    <col min="13172" max="13172" width="13.875" style="1" customWidth="1"/>
    <col min="13173" max="13176" width="14" style="1" customWidth="1"/>
    <col min="13177" max="13177" width="18.25" style="1" customWidth="1"/>
    <col min="13178" max="13425" width="9" style="1"/>
    <col min="13426" max="13426" width="24.375" style="1" customWidth="1"/>
    <col min="13427" max="13427" width="45.875" style="1" customWidth="1"/>
    <col min="13428" max="13428" width="13.875" style="1" customWidth="1"/>
    <col min="13429" max="13432" width="14" style="1" customWidth="1"/>
    <col min="13433" max="13433" width="18.25" style="1" customWidth="1"/>
    <col min="13434" max="13681" width="9" style="1"/>
    <col min="13682" max="13682" width="24.375" style="1" customWidth="1"/>
    <col min="13683" max="13683" width="45.875" style="1" customWidth="1"/>
    <col min="13684" max="13684" width="13.875" style="1" customWidth="1"/>
    <col min="13685" max="13688" width="14" style="1" customWidth="1"/>
    <col min="13689" max="13689" width="18.25" style="1" customWidth="1"/>
    <col min="13690" max="13937" width="9" style="1"/>
    <col min="13938" max="13938" width="24.375" style="1" customWidth="1"/>
    <col min="13939" max="13939" width="45.875" style="1" customWidth="1"/>
    <col min="13940" max="13940" width="13.875" style="1" customWidth="1"/>
    <col min="13941" max="13944" width="14" style="1" customWidth="1"/>
    <col min="13945" max="13945" width="18.25" style="1" customWidth="1"/>
    <col min="13946" max="14193" width="9" style="1"/>
    <col min="14194" max="14194" width="24.375" style="1" customWidth="1"/>
    <col min="14195" max="14195" width="45.875" style="1" customWidth="1"/>
    <col min="14196" max="14196" width="13.875" style="1" customWidth="1"/>
    <col min="14197" max="14200" width="14" style="1" customWidth="1"/>
    <col min="14201" max="14201" width="18.25" style="1" customWidth="1"/>
    <col min="14202" max="14449" width="9" style="1"/>
    <col min="14450" max="14450" width="24.375" style="1" customWidth="1"/>
    <col min="14451" max="14451" width="45.875" style="1" customWidth="1"/>
    <col min="14452" max="14452" width="13.875" style="1" customWidth="1"/>
    <col min="14453" max="14456" width="14" style="1" customWidth="1"/>
    <col min="14457" max="14457" width="18.25" style="1" customWidth="1"/>
    <col min="14458" max="14705" width="9" style="1"/>
    <col min="14706" max="14706" width="24.375" style="1" customWidth="1"/>
    <col min="14707" max="14707" width="45.875" style="1" customWidth="1"/>
    <col min="14708" max="14708" width="13.875" style="1" customWidth="1"/>
    <col min="14709" max="14712" width="14" style="1" customWidth="1"/>
    <col min="14713" max="14713" width="18.25" style="1" customWidth="1"/>
    <col min="14714" max="14961" width="9" style="1"/>
    <col min="14962" max="14962" width="24.375" style="1" customWidth="1"/>
    <col min="14963" max="14963" width="45.875" style="1" customWidth="1"/>
    <col min="14964" max="14964" width="13.875" style="1" customWidth="1"/>
    <col min="14965" max="14968" width="14" style="1" customWidth="1"/>
    <col min="14969" max="14969" width="18.25" style="1" customWidth="1"/>
    <col min="14970" max="15217" width="9" style="1"/>
    <col min="15218" max="15218" width="24.375" style="1" customWidth="1"/>
    <col min="15219" max="15219" width="45.875" style="1" customWidth="1"/>
    <col min="15220" max="15220" width="13.875" style="1" customWidth="1"/>
    <col min="15221" max="15224" width="14" style="1" customWidth="1"/>
    <col min="15225" max="15225" width="18.25" style="1" customWidth="1"/>
    <col min="15226" max="15473" width="9" style="1"/>
    <col min="15474" max="15474" width="24.375" style="1" customWidth="1"/>
    <col min="15475" max="15475" width="45.875" style="1" customWidth="1"/>
    <col min="15476" max="15476" width="13.875" style="1" customWidth="1"/>
    <col min="15477" max="15480" width="14" style="1" customWidth="1"/>
    <col min="15481" max="15481" width="18.25" style="1" customWidth="1"/>
    <col min="15482" max="15729" width="9" style="1"/>
    <col min="15730" max="15730" width="24.375" style="1" customWidth="1"/>
    <col min="15731" max="15731" width="45.875" style="1" customWidth="1"/>
    <col min="15732" max="15732" width="13.875" style="1" customWidth="1"/>
    <col min="15733" max="15736" width="14" style="1" customWidth="1"/>
    <col min="15737" max="15737" width="18.25" style="1" customWidth="1"/>
    <col min="15738" max="15985" width="9" style="1"/>
    <col min="15986" max="15986" width="24.375" style="1" customWidth="1"/>
    <col min="15987" max="15987" width="45.875" style="1" customWidth="1"/>
    <col min="15988" max="15988" width="13.875" style="1" customWidth="1"/>
    <col min="15989" max="15992" width="14" style="1" customWidth="1"/>
    <col min="15993" max="15993" width="18.25" style="1" customWidth="1"/>
    <col min="15994" max="16384" width="9" style="1"/>
  </cols>
  <sheetData>
    <row r="1" spans="1:5" ht="12.75" customHeight="1" x14ac:dyDescent="0.25">
      <c r="A1" s="2"/>
      <c r="B1" s="3"/>
      <c r="C1" s="15"/>
    </row>
    <row r="2" spans="1:5" ht="18" customHeight="1" x14ac:dyDescent="0.25">
      <c r="A2" s="43" t="s">
        <v>78</v>
      </c>
      <c r="B2" s="43"/>
      <c r="C2" s="43"/>
      <c r="D2" s="43"/>
      <c r="E2" s="42"/>
    </row>
    <row r="3" spans="1:5" ht="43.5" customHeight="1" x14ac:dyDescent="0.25">
      <c r="A3" s="41" t="s">
        <v>289</v>
      </c>
      <c r="B3" s="41"/>
      <c r="C3" s="41"/>
      <c r="D3" s="41"/>
      <c r="E3" s="42"/>
    </row>
    <row r="4" spans="1:5" ht="31.5" customHeight="1" x14ac:dyDescent="0.25">
      <c r="A4" s="14"/>
      <c r="B4" s="14"/>
      <c r="C4" s="17"/>
      <c r="D4" s="39" t="s">
        <v>75</v>
      </c>
      <c r="E4" s="40"/>
    </row>
    <row r="5" spans="1:5" ht="12.75" x14ac:dyDescent="0.25">
      <c r="A5" s="46" t="s">
        <v>80</v>
      </c>
      <c r="B5" s="46" t="s">
        <v>79</v>
      </c>
      <c r="C5" s="49" t="s">
        <v>81</v>
      </c>
      <c r="D5" s="50"/>
      <c r="E5" s="51"/>
    </row>
    <row r="6" spans="1:5" s="4" customFormat="1" ht="12.75" x14ac:dyDescent="0.25">
      <c r="A6" s="47"/>
      <c r="B6" s="47"/>
      <c r="C6" s="52"/>
      <c r="D6" s="53"/>
      <c r="E6" s="54"/>
    </row>
    <row r="7" spans="1:5" s="4" customFormat="1" ht="12.75" x14ac:dyDescent="0.25">
      <c r="A7" s="47"/>
      <c r="B7" s="47"/>
      <c r="C7" s="46" t="s">
        <v>254</v>
      </c>
      <c r="D7" s="44" t="s">
        <v>263</v>
      </c>
      <c r="E7" s="44" t="s">
        <v>290</v>
      </c>
    </row>
    <row r="8" spans="1:5" s="8" customFormat="1" ht="12.75" x14ac:dyDescent="0.25">
      <c r="A8" s="48"/>
      <c r="B8" s="48"/>
      <c r="C8" s="48"/>
      <c r="D8" s="45"/>
      <c r="E8" s="45"/>
    </row>
    <row r="9" spans="1:5" s="9" customFormat="1" x14ac:dyDescent="0.25">
      <c r="A9" s="5" t="s">
        <v>153</v>
      </c>
      <c r="B9" s="5" t="s">
        <v>0</v>
      </c>
      <c r="C9" s="19">
        <f>C10+C17+C23+C35+C38+C42+C53+C59+C64</f>
        <v>63078.492999999995</v>
      </c>
      <c r="D9" s="19">
        <f t="shared" ref="D9:E9" si="0">D10+D17+D23+D35+D38+D42+D53+D59+D64</f>
        <v>65080.293000000005</v>
      </c>
      <c r="E9" s="19">
        <f t="shared" si="0"/>
        <v>69757.592999999979</v>
      </c>
    </row>
    <row r="10" spans="1:5" s="9" customFormat="1" x14ac:dyDescent="0.25">
      <c r="A10" s="5" t="s">
        <v>154</v>
      </c>
      <c r="B10" s="5" t="s">
        <v>15</v>
      </c>
      <c r="C10" s="19">
        <f>C12</f>
        <v>15180.9</v>
      </c>
      <c r="D10" s="19">
        <f t="shared" ref="D10:E10" si="1">D12</f>
        <v>16556.400000000001</v>
      </c>
      <c r="E10" s="19">
        <f t="shared" si="1"/>
        <v>17839.900000000001</v>
      </c>
    </row>
    <row r="11" spans="1:5" s="9" customFormat="1" hidden="1" x14ac:dyDescent="0.25">
      <c r="A11" s="5" t="s">
        <v>17</v>
      </c>
      <c r="B11" s="5" t="s">
        <v>16</v>
      </c>
      <c r="C11" s="5"/>
      <c r="D11" s="19"/>
      <c r="E11" s="19"/>
    </row>
    <row r="12" spans="1:5" s="9" customFormat="1" x14ac:dyDescent="0.25">
      <c r="A12" s="5" t="s">
        <v>155</v>
      </c>
      <c r="B12" s="5" t="s">
        <v>18</v>
      </c>
      <c r="C12" s="20">
        <f>C13+C14+C15+C16</f>
        <v>15180.9</v>
      </c>
      <c r="D12" s="20">
        <f t="shared" ref="D12:E12" si="2">D13+D14+D15+D16</f>
        <v>16556.400000000001</v>
      </c>
      <c r="E12" s="20">
        <f t="shared" si="2"/>
        <v>17839.900000000001</v>
      </c>
    </row>
    <row r="13" spans="1:5" s="9" customFormat="1" ht="246.75" customHeight="1" x14ac:dyDescent="0.25">
      <c r="A13" s="10" t="s">
        <v>118</v>
      </c>
      <c r="B13" s="21" t="s">
        <v>291</v>
      </c>
      <c r="C13" s="22">
        <v>14957.9</v>
      </c>
      <c r="D13" s="23">
        <v>16318.9</v>
      </c>
      <c r="E13" s="23">
        <v>17595.2</v>
      </c>
    </row>
    <row r="14" spans="1:5" s="9" customFormat="1" ht="187.5" customHeight="1" x14ac:dyDescent="0.25">
      <c r="A14" s="10" t="s">
        <v>119</v>
      </c>
      <c r="B14" s="13" t="s">
        <v>292</v>
      </c>
      <c r="C14" s="26">
        <v>18</v>
      </c>
      <c r="D14" s="23">
        <v>18.5</v>
      </c>
      <c r="E14" s="23">
        <v>19</v>
      </c>
    </row>
    <row r="15" spans="1:5" s="9" customFormat="1" ht="169.5" customHeight="1" x14ac:dyDescent="0.25">
      <c r="A15" s="10" t="s">
        <v>120</v>
      </c>
      <c r="B15" s="10" t="s">
        <v>293</v>
      </c>
      <c r="C15" s="26">
        <v>70</v>
      </c>
      <c r="D15" s="23">
        <v>74</v>
      </c>
      <c r="E15" s="23">
        <v>78.7</v>
      </c>
    </row>
    <row r="16" spans="1:5" s="9" customFormat="1" ht="137.25" customHeight="1" x14ac:dyDescent="0.25">
      <c r="A16" s="10" t="s">
        <v>264</v>
      </c>
      <c r="B16" s="10" t="s">
        <v>294</v>
      </c>
      <c r="C16" s="26">
        <v>135</v>
      </c>
      <c r="D16" s="23">
        <v>145</v>
      </c>
      <c r="E16" s="23">
        <v>147</v>
      </c>
    </row>
    <row r="17" spans="1:5" s="9" customFormat="1" ht="47.25" x14ac:dyDescent="0.25">
      <c r="A17" s="5" t="s">
        <v>152</v>
      </c>
      <c r="B17" s="5" t="s">
        <v>19</v>
      </c>
      <c r="C17" s="24">
        <f>C18</f>
        <v>4734.2999999999993</v>
      </c>
      <c r="D17" s="24">
        <f>D18</f>
        <v>4795.7</v>
      </c>
      <c r="E17" s="24">
        <f>E18</f>
        <v>5054.7999999999993</v>
      </c>
    </row>
    <row r="18" spans="1:5" s="9" customFormat="1" ht="34.5" customHeight="1" x14ac:dyDescent="0.25">
      <c r="A18" s="5" t="s">
        <v>151</v>
      </c>
      <c r="B18" s="5" t="s">
        <v>20</v>
      </c>
      <c r="C18" s="25">
        <f>C19+C20+C21+C22</f>
        <v>4734.2999999999993</v>
      </c>
      <c r="D18" s="25">
        <f t="shared" ref="D18:E18" si="3">D19+D20+D21+D22</f>
        <v>4795.7</v>
      </c>
      <c r="E18" s="25">
        <f t="shared" si="3"/>
        <v>5054.7999999999993</v>
      </c>
    </row>
    <row r="19" spans="1:5" s="9" customFormat="1" ht="134.25" customHeight="1" x14ac:dyDescent="0.25">
      <c r="A19" s="10" t="s">
        <v>125</v>
      </c>
      <c r="B19" s="13" t="s">
        <v>121</v>
      </c>
      <c r="C19" s="26">
        <v>2476.1</v>
      </c>
      <c r="D19" s="27">
        <v>2510.6999999999998</v>
      </c>
      <c r="E19" s="27">
        <v>2642.4</v>
      </c>
    </row>
    <row r="20" spans="1:5" s="9" customFormat="1" ht="152.25" customHeight="1" x14ac:dyDescent="0.25">
      <c r="A20" s="10" t="s">
        <v>126</v>
      </c>
      <c r="B20" s="13" t="s">
        <v>122</v>
      </c>
      <c r="C20" s="26">
        <v>11.2</v>
      </c>
      <c r="D20" s="27">
        <v>11.6</v>
      </c>
      <c r="E20" s="27">
        <v>12.2</v>
      </c>
    </row>
    <row r="21" spans="1:5" s="9" customFormat="1" ht="127.5" customHeight="1" x14ac:dyDescent="0.25">
      <c r="A21" s="10" t="s">
        <v>127</v>
      </c>
      <c r="B21" s="13" t="s">
        <v>123</v>
      </c>
      <c r="C21" s="26">
        <v>2500.6</v>
      </c>
      <c r="D21" s="27">
        <v>2523.1</v>
      </c>
      <c r="E21" s="27">
        <v>2653.3</v>
      </c>
    </row>
    <row r="22" spans="1:5" s="9" customFormat="1" ht="115.5" customHeight="1" x14ac:dyDescent="0.25">
      <c r="A22" s="10" t="s">
        <v>128</v>
      </c>
      <c r="B22" s="13" t="s">
        <v>124</v>
      </c>
      <c r="C22" s="26">
        <v>-253.6</v>
      </c>
      <c r="D22" s="27">
        <v>-249.7</v>
      </c>
      <c r="E22" s="27">
        <v>-253.1</v>
      </c>
    </row>
    <row r="23" spans="1:5" s="9" customFormat="1" x14ac:dyDescent="0.25">
      <c r="A23" s="5" t="s">
        <v>144</v>
      </c>
      <c r="B23" s="5" t="s">
        <v>21</v>
      </c>
      <c r="C23" s="19">
        <f>C24+C29+C32</f>
        <v>36758</v>
      </c>
      <c r="D23" s="19">
        <f>D24+D29+D32</f>
        <v>37162</v>
      </c>
      <c r="E23" s="19">
        <f>E24+E29+E32</f>
        <v>40162</v>
      </c>
    </row>
    <row r="24" spans="1:5" s="9" customFormat="1" ht="31.5" x14ac:dyDescent="0.25">
      <c r="A24" s="5" t="s">
        <v>145</v>
      </c>
      <c r="B24" s="5" t="s">
        <v>22</v>
      </c>
      <c r="C24" s="25">
        <f>C25+C27</f>
        <v>34300</v>
      </c>
      <c r="D24" s="28">
        <f t="shared" ref="D24:E24" si="4">D25+D27</f>
        <v>35197</v>
      </c>
      <c r="E24" s="28">
        <f t="shared" si="4"/>
        <v>38257</v>
      </c>
    </row>
    <row r="25" spans="1:5" s="9" customFormat="1" ht="31.5" x14ac:dyDescent="0.25">
      <c r="A25" s="10" t="s">
        <v>133</v>
      </c>
      <c r="B25" s="10" t="s">
        <v>129</v>
      </c>
      <c r="C25" s="22">
        <f>C26</f>
        <v>12838</v>
      </c>
      <c r="D25" s="22">
        <f t="shared" ref="D25:E25" si="5">D26</f>
        <v>13724</v>
      </c>
      <c r="E25" s="22">
        <f t="shared" si="5"/>
        <v>14795</v>
      </c>
    </row>
    <row r="26" spans="1:5" s="9" customFormat="1" ht="63" x14ac:dyDescent="0.25">
      <c r="A26" s="10" t="s">
        <v>134</v>
      </c>
      <c r="B26" s="10" t="s">
        <v>130</v>
      </c>
      <c r="C26" s="22">
        <v>12838</v>
      </c>
      <c r="D26" s="23">
        <v>13724</v>
      </c>
      <c r="E26" s="23">
        <v>14795</v>
      </c>
    </row>
    <row r="27" spans="1:5" s="9" customFormat="1" ht="47.25" x14ac:dyDescent="0.25">
      <c r="A27" s="10" t="s">
        <v>135</v>
      </c>
      <c r="B27" s="10" t="s">
        <v>131</v>
      </c>
      <c r="C27" s="22">
        <f>C28</f>
        <v>21462</v>
      </c>
      <c r="D27" s="22">
        <f t="shared" ref="D27:E27" si="6">D28</f>
        <v>21473</v>
      </c>
      <c r="E27" s="22">
        <f t="shared" si="6"/>
        <v>23462</v>
      </c>
    </row>
    <row r="28" spans="1:5" s="9" customFormat="1" ht="94.5" x14ac:dyDescent="0.25">
      <c r="A28" s="10" t="s">
        <v>136</v>
      </c>
      <c r="B28" s="13" t="s">
        <v>132</v>
      </c>
      <c r="C28" s="22">
        <v>21462</v>
      </c>
      <c r="D28" s="23">
        <v>21473</v>
      </c>
      <c r="E28" s="23">
        <v>23462</v>
      </c>
    </row>
    <row r="29" spans="1:5" s="9" customFormat="1" x14ac:dyDescent="0.25">
      <c r="A29" s="5" t="s">
        <v>146</v>
      </c>
      <c r="B29" s="5" t="s">
        <v>49</v>
      </c>
      <c r="C29" s="28">
        <f>C30</f>
        <v>962</v>
      </c>
      <c r="D29" s="28">
        <f t="shared" ref="D29:E30" si="7">D30</f>
        <v>917</v>
      </c>
      <c r="E29" s="28">
        <f t="shared" si="7"/>
        <v>909</v>
      </c>
    </row>
    <row r="30" spans="1:5" s="9" customFormat="1" x14ac:dyDescent="0.25">
      <c r="A30" s="10" t="s">
        <v>138</v>
      </c>
      <c r="B30" s="10" t="s">
        <v>49</v>
      </c>
      <c r="C30" s="22">
        <f>C31</f>
        <v>962</v>
      </c>
      <c r="D30" s="22">
        <f t="shared" si="7"/>
        <v>917</v>
      </c>
      <c r="E30" s="22">
        <f t="shared" si="7"/>
        <v>909</v>
      </c>
    </row>
    <row r="31" spans="1:5" s="9" customFormat="1" ht="47.25" x14ac:dyDescent="0.25">
      <c r="A31" s="10" t="s">
        <v>139</v>
      </c>
      <c r="B31" s="10" t="s">
        <v>137</v>
      </c>
      <c r="C31" s="22">
        <v>962</v>
      </c>
      <c r="D31" s="23">
        <v>917</v>
      </c>
      <c r="E31" s="23">
        <v>909</v>
      </c>
    </row>
    <row r="32" spans="1:5" s="9" customFormat="1" ht="31.5" x14ac:dyDescent="0.25">
      <c r="A32" s="5" t="s">
        <v>147</v>
      </c>
      <c r="B32" s="5" t="s">
        <v>50</v>
      </c>
      <c r="C32" s="28">
        <f>C33</f>
        <v>1496</v>
      </c>
      <c r="D32" s="28">
        <f t="shared" ref="D32:E33" si="8">D33</f>
        <v>1048</v>
      </c>
      <c r="E32" s="28">
        <f t="shared" si="8"/>
        <v>996</v>
      </c>
    </row>
    <row r="33" spans="1:5" s="9" customFormat="1" ht="31.5" x14ac:dyDescent="0.25">
      <c r="A33" s="10" t="s">
        <v>140</v>
      </c>
      <c r="B33" s="10" t="s">
        <v>50</v>
      </c>
      <c r="C33" s="22">
        <f>C34</f>
        <v>1496</v>
      </c>
      <c r="D33" s="22">
        <f t="shared" si="8"/>
        <v>1048</v>
      </c>
      <c r="E33" s="22">
        <f t="shared" si="8"/>
        <v>996</v>
      </c>
    </row>
    <row r="34" spans="1:5" s="9" customFormat="1" ht="63" x14ac:dyDescent="0.25">
      <c r="A34" s="10" t="s">
        <v>141</v>
      </c>
      <c r="B34" s="10" t="s">
        <v>142</v>
      </c>
      <c r="C34" s="22">
        <v>1496</v>
      </c>
      <c r="D34" s="23">
        <v>1048</v>
      </c>
      <c r="E34" s="23">
        <v>996</v>
      </c>
    </row>
    <row r="35" spans="1:5" s="9" customFormat="1" x14ac:dyDescent="0.25">
      <c r="A35" s="5" t="s">
        <v>148</v>
      </c>
      <c r="B35" s="5" t="s">
        <v>23</v>
      </c>
      <c r="C35" s="28">
        <f>C36</f>
        <v>745</v>
      </c>
      <c r="D35" s="28">
        <f t="shared" ref="D35:E36" si="9">D36</f>
        <v>784</v>
      </c>
      <c r="E35" s="28">
        <f t="shared" si="9"/>
        <v>785</v>
      </c>
    </row>
    <row r="36" spans="1:5" s="9" customFormat="1" x14ac:dyDescent="0.25">
      <c r="A36" s="10" t="s">
        <v>149</v>
      </c>
      <c r="B36" s="10" t="s">
        <v>24</v>
      </c>
      <c r="C36" s="22">
        <f>C37</f>
        <v>745</v>
      </c>
      <c r="D36" s="22">
        <f t="shared" si="9"/>
        <v>784</v>
      </c>
      <c r="E36" s="22">
        <f t="shared" si="9"/>
        <v>785</v>
      </c>
    </row>
    <row r="37" spans="1:5" s="9" customFormat="1" ht="63" x14ac:dyDescent="0.25">
      <c r="A37" s="10" t="s">
        <v>150</v>
      </c>
      <c r="B37" s="10" t="s">
        <v>143</v>
      </c>
      <c r="C37" s="22">
        <v>745</v>
      </c>
      <c r="D37" s="22">
        <v>784</v>
      </c>
      <c r="E37" s="22">
        <v>785</v>
      </c>
    </row>
    <row r="38" spans="1:5" s="9" customFormat="1" x14ac:dyDescent="0.25">
      <c r="A38" s="5" t="s">
        <v>156</v>
      </c>
      <c r="B38" s="5" t="s">
        <v>25</v>
      </c>
      <c r="C38" s="28">
        <f>C40</f>
        <v>503</v>
      </c>
      <c r="D38" s="28">
        <f>D40</f>
        <v>524</v>
      </c>
      <c r="E38" s="28">
        <f>E40</f>
        <v>544</v>
      </c>
    </row>
    <row r="39" spans="1:5" s="9" customFormat="1" ht="31.5" x14ac:dyDescent="0.25">
      <c r="A39" s="10" t="s">
        <v>251</v>
      </c>
      <c r="B39" s="10" t="s">
        <v>252</v>
      </c>
      <c r="C39" s="22">
        <f>C40</f>
        <v>503</v>
      </c>
      <c r="D39" s="22">
        <f t="shared" ref="D39:E39" si="10">D40</f>
        <v>524</v>
      </c>
      <c r="E39" s="22">
        <f t="shared" si="10"/>
        <v>544</v>
      </c>
    </row>
    <row r="40" spans="1:5" s="9" customFormat="1" ht="47.25" x14ac:dyDescent="0.25">
      <c r="A40" s="10" t="s">
        <v>157</v>
      </c>
      <c r="B40" s="10" t="s">
        <v>159</v>
      </c>
      <c r="C40" s="22">
        <f>C41</f>
        <v>503</v>
      </c>
      <c r="D40" s="22">
        <f t="shared" ref="D40:E40" si="11">D41</f>
        <v>524</v>
      </c>
      <c r="E40" s="22">
        <f t="shared" si="11"/>
        <v>544</v>
      </c>
    </row>
    <row r="41" spans="1:5" s="9" customFormat="1" ht="78.75" x14ac:dyDescent="0.25">
      <c r="A41" s="10" t="s">
        <v>158</v>
      </c>
      <c r="B41" s="10" t="s">
        <v>160</v>
      </c>
      <c r="C41" s="22">
        <v>503</v>
      </c>
      <c r="D41" s="29">
        <v>524</v>
      </c>
      <c r="E41" s="29">
        <v>544</v>
      </c>
    </row>
    <row r="42" spans="1:5" s="9" customFormat="1" ht="47.25" x14ac:dyDescent="0.25">
      <c r="A42" s="5" t="s">
        <v>161</v>
      </c>
      <c r="B42" s="5" t="s">
        <v>26</v>
      </c>
      <c r="C42" s="28">
        <f>C43+C51</f>
        <v>1348.7</v>
      </c>
      <c r="D42" s="28">
        <f t="shared" ref="D42:E42" si="12">D43+D51</f>
        <v>1402.4</v>
      </c>
      <c r="E42" s="28">
        <f t="shared" si="12"/>
        <v>1457.4</v>
      </c>
    </row>
    <row r="43" spans="1:5" s="9" customFormat="1" ht="97.5" customHeight="1" x14ac:dyDescent="0.25">
      <c r="A43" s="5" t="s">
        <v>162</v>
      </c>
      <c r="B43" s="5" t="s">
        <v>27</v>
      </c>
      <c r="C43" s="28">
        <f>C44+C47+C49</f>
        <v>1184.7</v>
      </c>
      <c r="D43" s="28">
        <f t="shared" ref="D43:E43" si="13">D44+D47+D49</f>
        <v>1234.4000000000001</v>
      </c>
      <c r="E43" s="28">
        <f t="shared" si="13"/>
        <v>1285.4000000000001</v>
      </c>
    </row>
    <row r="44" spans="1:5" s="9" customFormat="1" ht="69" customHeight="1" x14ac:dyDescent="0.25">
      <c r="A44" s="5" t="s">
        <v>235</v>
      </c>
      <c r="B44" s="5" t="s">
        <v>236</v>
      </c>
      <c r="C44" s="28">
        <f>C45+C46</f>
        <v>797.7</v>
      </c>
      <c r="D44" s="28">
        <f t="shared" ref="D44:E44" si="14">D45+D46</f>
        <v>829.9</v>
      </c>
      <c r="E44" s="28">
        <f t="shared" si="14"/>
        <v>862.4</v>
      </c>
    </row>
    <row r="45" spans="1:5" s="9" customFormat="1" ht="69" customHeight="1" x14ac:dyDescent="0.25">
      <c r="A45" s="10" t="s">
        <v>237</v>
      </c>
      <c r="B45" s="13" t="s">
        <v>238</v>
      </c>
      <c r="C45" s="22">
        <v>154.69999999999999</v>
      </c>
      <c r="D45" s="23">
        <v>160.9</v>
      </c>
      <c r="E45" s="23">
        <v>167.4</v>
      </c>
    </row>
    <row r="46" spans="1:5" s="9" customFormat="1" ht="69" customHeight="1" x14ac:dyDescent="0.25">
      <c r="A46" s="10" t="s">
        <v>239</v>
      </c>
      <c r="B46" s="13" t="s">
        <v>240</v>
      </c>
      <c r="C46" s="22">
        <v>643</v>
      </c>
      <c r="D46" s="23">
        <v>669</v>
      </c>
      <c r="E46" s="23">
        <v>695</v>
      </c>
    </row>
    <row r="47" spans="1:5" s="9" customFormat="1" ht="84.75" customHeight="1" x14ac:dyDescent="0.25">
      <c r="A47" s="5" t="s">
        <v>241</v>
      </c>
      <c r="B47" s="30" t="s">
        <v>242</v>
      </c>
      <c r="C47" s="28">
        <f>C48</f>
        <v>21</v>
      </c>
      <c r="D47" s="28">
        <f t="shared" ref="D47:E47" si="15">D48</f>
        <v>22</v>
      </c>
      <c r="E47" s="28">
        <f t="shared" si="15"/>
        <v>23</v>
      </c>
    </row>
    <row r="48" spans="1:5" s="9" customFormat="1" ht="69" customHeight="1" x14ac:dyDescent="0.25">
      <c r="A48" s="10" t="s">
        <v>243</v>
      </c>
      <c r="B48" s="21" t="s">
        <v>244</v>
      </c>
      <c r="C48" s="22">
        <v>21</v>
      </c>
      <c r="D48" s="23">
        <v>22</v>
      </c>
      <c r="E48" s="23">
        <v>23</v>
      </c>
    </row>
    <row r="49" spans="1:5" s="9" customFormat="1" ht="50.25" customHeight="1" x14ac:dyDescent="0.25">
      <c r="A49" s="5" t="s">
        <v>245</v>
      </c>
      <c r="B49" s="30" t="s">
        <v>246</v>
      </c>
      <c r="C49" s="28">
        <f>C50</f>
        <v>366</v>
      </c>
      <c r="D49" s="28">
        <f t="shared" ref="D49:E49" si="16">D50</f>
        <v>382.5</v>
      </c>
      <c r="E49" s="28">
        <f t="shared" si="16"/>
        <v>400</v>
      </c>
    </row>
    <row r="50" spans="1:5" s="9" customFormat="1" ht="51.75" customHeight="1" x14ac:dyDescent="0.25">
      <c r="A50" s="10" t="s">
        <v>247</v>
      </c>
      <c r="B50" s="13" t="s">
        <v>248</v>
      </c>
      <c r="C50" s="22">
        <v>366</v>
      </c>
      <c r="D50" s="23">
        <v>382.5</v>
      </c>
      <c r="E50" s="23">
        <v>400</v>
      </c>
    </row>
    <row r="51" spans="1:5" s="9" customFormat="1" ht="94.5" x14ac:dyDescent="0.25">
      <c r="A51" s="5" t="s">
        <v>234</v>
      </c>
      <c r="B51" s="5" t="s">
        <v>51</v>
      </c>
      <c r="C51" s="28">
        <f>C52</f>
        <v>164</v>
      </c>
      <c r="D51" s="28">
        <f t="shared" ref="D51:E51" si="17">D52</f>
        <v>168</v>
      </c>
      <c r="E51" s="28">
        <f t="shared" si="17"/>
        <v>172</v>
      </c>
    </row>
    <row r="52" spans="1:5" s="9" customFormat="1" ht="94.5" x14ac:dyDescent="0.25">
      <c r="A52" s="10" t="s">
        <v>249</v>
      </c>
      <c r="B52" s="21" t="s">
        <v>250</v>
      </c>
      <c r="C52" s="22">
        <v>164</v>
      </c>
      <c r="D52" s="23">
        <v>168</v>
      </c>
      <c r="E52" s="23">
        <v>172</v>
      </c>
    </row>
    <row r="53" spans="1:5" s="9" customFormat="1" ht="31.5" x14ac:dyDescent="0.25">
      <c r="A53" s="5" t="s">
        <v>163</v>
      </c>
      <c r="B53" s="5" t="s">
        <v>28</v>
      </c>
      <c r="C53" s="25">
        <f>C54</f>
        <v>64.093000000000004</v>
      </c>
      <c r="D53" s="25">
        <f t="shared" ref="D53:E53" si="18">D54</f>
        <v>64.093000000000004</v>
      </c>
      <c r="E53" s="25">
        <f t="shared" si="18"/>
        <v>64.093000000000004</v>
      </c>
    </row>
    <row r="54" spans="1:5" s="9" customFormat="1" ht="21.75" customHeight="1" x14ac:dyDescent="0.25">
      <c r="A54" s="5" t="s">
        <v>164</v>
      </c>
      <c r="B54" s="5" t="s">
        <v>29</v>
      </c>
      <c r="C54" s="25">
        <f>C55+C56+C57</f>
        <v>64.093000000000004</v>
      </c>
      <c r="D54" s="25">
        <f t="shared" ref="D54:E54" si="19">D55+D56+D57</f>
        <v>64.093000000000004</v>
      </c>
      <c r="E54" s="25">
        <f t="shared" si="19"/>
        <v>64.093000000000004</v>
      </c>
    </row>
    <row r="55" spans="1:5" s="9" customFormat="1" ht="38.25" customHeight="1" x14ac:dyDescent="0.25">
      <c r="A55" s="10" t="s">
        <v>167</v>
      </c>
      <c r="B55" s="10" t="s">
        <v>165</v>
      </c>
      <c r="C55" s="26">
        <v>51.935000000000002</v>
      </c>
      <c r="D55" s="26">
        <v>51.935000000000002</v>
      </c>
      <c r="E55" s="26">
        <v>51.935000000000002</v>
      </c>
    </row>
    <row r="56" spans="1:5" s="9" customFormat="1" ht="21.75" customHeight="1" x14ac:dyDescent="0.25">
      <c r="A56" s="10" t="s">
        <v>168</v>
      </c>
      <c r="B56" s="10" t="s">
        <v>166</v>
      </c>
      <c r="C56" s="26">
        <v>11.162000000000001</v>
      </c>
      <c r="D56" s="26">
        <v>11.162000000000001</v>
      </c>
      <c r="E56" s="26">
        <v>11.162000000000001</v>
      </c>
    </row>
    <row r="57" spans="1:5" s="9" customFormat="1" ht="21.75" customHeight="1" x14ac:dyDescent="0.25">
      <c r="A57" s="5" t="s">
        <v>265</v>
      </c>
      <c r="B57" s="31" t="s">
        <v>268</v>
      </c>
      <c r="C57" s="25">
        <f>C58</f>
        <v>0.996</v>
      </c>
      <c r="D57" s="25">
        <f t="shared" ref="D57:E57" si="20">D58</f>
        <v>0.996</v>
      </c>
      <c r="E57" s="25">
        <f t="shared" si="20"/>
        <v>0.996</v>
      </c>
    </row>
    <row r="58" spans="1:5" s="9" customFormat="1" ht="21.75" customHeight="1" x14ac:dyDescent="0.25">
      <c r="A58" s="10" t="s">
        <v>267</v>
      </c>
      <c r="B58" s="21" t="s">
        <v>266</v>
      </c>
      <c r="C58" s="26">
        <v>0.996</v>
      </c>
      <c r="D58" s="26">
        <v>0.996</v>
      </c>
      <c r="E58" s="26">
        <v>0.996</v>
      </c>
    </row>
    <row r="59" spans="1:5" s="9" customFormat="1" ht="31.5" x14ac:dyDescent="0.25">
      <c r="A59" s="5" t="s">
        <v>169</v>
      </c>
      <c r="B59" s="5" t="s">
        <v>30</v>
      </c>
      <c r="C59" s="25">
        <f>C60+C62</f>
        <v>3644</v>
      </c>
      <c r="D59" s="25">
        <f t="shared" ref="D59:E59" si="21">D60+D62</f>
        <v>3692</v>
      </c>
      <c r="E59" s="25">
        <f t="shared" si="21"/>
        <v>3752</v>
      </c>
    </row>
    <row r="60" spans="1:5" s="9" customFormat="1" x14ac:dyDescent="0.25">
      <c r="A60" s="5" t="s">
        <v>170</v>
      </c>
      <c r="B60" s="5" t="s">
        <v>31</v>
      </c>
      <c r="C60" s="25">
        <f>C61</f>
        <v>3072</v>
      </c>
      <c r="D60" s="25">
        <f t="shared" ref="D60:E60" si="22">D61</f>
        <v>3072</v>
      </c>
      <c r="E60" s="25">
        <f t="shared" si="22"/>
        <v>3072</v>
      </c>
    </row>
    <row r="61" spans="1:5" s="9" customFormat="1" ht="31.5" x14ac:dyDescent="0.25">
      <c r="A61" s="10" t="s">
        <v>172</v>
      </c>
      <c r="B61" s="10" t="s">
        <v>173</v>
      </c>
      <c r="C61" s="26">
        <v>3072</v>
      </c>
      <c r="D61" s="27">
        <v>3072</v>
      </c>
      <c r="E61" s="27">
        <v>3072</v>
      </c>
    </row>
    <row r="62" spans="1:5" s="9" customFormat="1" x14ac:dyDescent="0.25">
      <c r="A62" s="5" t="s">
        <v>171</v>
      </c>
      <c r="B62" s="5" t="s">
        <v>32</v>
      </c>
      <c r="C62" s="25">
        <f>C63</f>
        <v>572</v>
      </c>
      <c r="D62" s="25">
        <f t="shared" ref="D62:E62" si="23">D63</f>
        <v>620</v>
      </c>
      <c r="E62" s="25">
        <f t="shared" si="23"/>
        <v>680</v>
      </c>
    </row>
    <row r="63" spans="1:5" s="9" customFormat="1" ht="31.5" x14ac:dyDescent="0.25">
      <c r="A63" s="10" t="s">
        <v>175</v>
      </c>
      <c r="B63" s="10" t="s">
        <v>174</v>
      </c>
      <c r="C63" s="26">
        <v>572</v>
      </c>
      <c r="D63" s="26">
        <v>620</v>
      </c>
      <c r="E63" s="26">
        <v>680</v>
      </c>
    </row>
    <row r="64" spans="1:5" s="9" customFormat="1" x14ac:dyDescent="0.25">
      <c r="A64" s="5" t="s">
        <v>176</v>
      </c>
      <c r="B64" s="5" t="s">
        <v>33</v>
      </c>
      <c r="C64" s="25">
        <f>C65</f>
        <v>100.5</v>
      </c>
      <c r="D64" s="28">
        <f t="shared" ref="D64:E64" si="24">D65</f>
        <v>99.700000000000017</v>
      </c>
      <c r="E64" s="25">
        <f t="shared" si="24"/>
        <v>98.40000000000002</v>
      </c>
    </row>
    <row r="65" spans="1:5" s="9" customFormat="1" ht="47.25" x14ac:dyDescent="0.25">
      <c r="A65" s="5" t="s">
        <v>177</v>
      </c>
      <c r="B65" s="5" t="s">
        <v>34</v>
      </c>
      <c r="C65" s="25">
        <f>C66+C70+C75+C85+C89+C93+C97+C103+C79+C82</f>
        <v>100.5</v>
      </c>
      <c r="D65" s="25">
        <f t="shared" ref="D65:E65" si="25">D66+D70+D75+D85+D89+D93+D97+D103+D79+D82</f>
        <v>99.700000000000017</v>
      </c>
      <c r="E65" s="25">
        <f t="shared" si="25"/>
        <v>98.40000000000002</v>
      </c>
    </row>
    <row r="66" spans="1:5" s="9" customFormat="1" ht="63" x14ac:dyDescent="0.25">
      <c r="A66" s="33" t="s">
        <v>178</v>
      </c>
      <c r="B66" s="31" t="s">
        <v>179</v>
      </c>
      <c r="C66" s="28">
        <f>C67</f>
        <v>9.1</v>
      </c>
      <c r="D66" s="25">
        <f t="shared" ref="D66:E66" si="26">D67</f>
        <v>7.7</v>
      </c>
      <c r="E66" s="25">
        <f t="shared" si="26"/>
        <v>7.3</v>
      </c>
    </row>
    <row r="67" spans="1:5" s="9" customFormat="1" ht="104.25" customHeight="1" x14ac:dyDescent="0.25">
      <c r="A67" s="32" t="s">
        <v>180</v>
      </c>
      <c r="B67" s="21" t="s">
        <v>181</v>
      </c>
      <c r="C67" s="22">
        <f>C68+C69</f>
        <v>9.1</v>
      </c>
      <c r="D67" s="22">
        <f t="shared" ref="D67:E67" si="27">D68+D69</f>
        <v>7.7</v>
      </c>
      <c r="E67" s="22">
        <f t="shared" si="27"/>
        <v>7.3</v>
      </c>
    </row>
    <row r="68" spans="1:5" s="9" customFormat="1" ht="129" customHeight="1" x14ac:dyDescent="0.25">
      <c r="A68" s="32" t="s">
        <v>295</v>
      </c>
      <c r="B68" s="21" t="s">
        <v>302</v>
      </c>
      <c r="C68" s="22">
        <v>3.3</v>
      </c>
      <c r="D68" s="26">
        <v>3.3</v>
      </c>
      <c r="E68" s="26">
        <v>3.3</v>
      </c>
    </row>
    <row r="69" spans="1:5" s="9" customFormat="1" ht="103.5" customHeight="1" x14ac:dyDescent="0.25">
      <c r="A69" s="32" t="s">
        <v>182</v>
      </c>
      <c r="B69" s="21" t="s">
        <v>183</v>
      </c>
      <c r="C69" s="22">
        <v>5.8</v>
      </c>
      <c r="D69" s="23">
        <v>4.4000000000000004</v>
      </c>
      <c r="E69" s="23">
        <v>4</v>
      </c>
    </row>
    <row r="70" spans="1:5" s="9" customFormat="1" ht="105.75" customHeight="1" x14ac:dyDescent="0.25">
      <c r="A70" s="33" t="s">
        <v>184</v>
      </c>
      <c r="B70" s="31" t="s">
        <v>185</v>
      </c>
      <c r="C70" s="25">
        <f>C71</f>
        <v>43</v>
      </c>
      <c r="D70" s="28">
        <f t="shared" ref="D70:E70" si="28">D71</f>
        <v>43.6</v>
      </c>
      <c r="E70" s="28">
        <f t="shared" si="28"/>
        <v>43.1</v>
      </c>
    </row>
    <row r="71" spans="1:5" s="9" customFormat="1" ht="110.25" x14ac:dyDescent="0.25">
      <c r="A71" s="32" t="s">
        <v>186</v>
      </c>
      <c r="B71" s="21" t="s">
        <v>187</v>
      </c>
      <c r="C71" s="26">
        <f>C73+C74+C72</f>
        <v>43</v>
      </c>
      <c r="D71" s="26">
        <f t="shared" ref="D71:E71" si="29">D73+D74+D72</f>
        <v>43.6</v>
      </c>
      <c r="E71" s="26">
        <f t="shared" si="29"/>
        <v>43.1</v>
      </c>
    </row>
    <row r="72" spans="1:5" s="9" customFormat="1" ht="157.5" x14ac:dyDescent="0.25">
      <c r="A72" s="32" t="s">
        <v>269</v>
      </c>
      <c r="B72" s="21" t="s">
        <v>281</v>
      </c>
      <c r="C72" s="26">
        <v>0.7</v>
      </c>
      <c r="D72" s="22">
        <v>0.7</v>
      </c>
      <c r="E72" s="22">
        <v>0.7</v>
      </c>
    </row>
    <row r="73" spans="1:5" s="9" customFormat="1" ht="110.25" x14ac:dyDescent="0.25">
      <c r="A73" s="32" t="s">
        <v>188</v>
      </c>
      <c r="B73" s="21" t="s">
        <v>189</v>
      </c>
      <c r="C73" s="26">
        <v>39.9</v>
      </c>
      <c r="D73" s="23">
        <v>39.9</v>
      </c>
      <c r="E73" s="23">
        <v>39.9</v>
      </c>
    </row>
    <row r="74" spans="1:5" s="9" customFormat="1" ht="110.25" x14ac:dyDescent="0.25">
      <c r="A74" s="32" t="s">
        <v>190</v>
      </c>
      <c r="B74" s="21" t="s">
        <v>191</v>
      </c>
      <c r="C74" s="26">
        <v>2.4</v>
      </c>
      <c r="D74" s="23">
        <v>3</v>
      </c>
      <c r="E74" s="23">
        <v>2.5</v>
      </c>
    </row>
    <row r="75" spans="1:5" s="9" customFormat="1" ht="63" x14ac:dyDescent="0.25">
      <c r="A75" s="33" t="s">
        <v>192</v>
      </c>
      <c r="B75" s="31" t="s">
        <v>193</v>
      </c>
      <c r="C75" s="28">
        <f>C76</f>
        <v>1.8</v>
      </c>
      <c r="D75" s="25">
        <f t="shared" ref="D75:E75" si="30">D76</f>
        <v>1.8</v>
      </c>
      <c r="E75" s="25">
        <f t="shared" si="30"/>
        <v>1.7</v>
      </c>
    </row>
    <row r="76" spans="1:5" s="9" customFormat="1" ht="94.5" x14ac:dyDescent="0.25">
      <c r="A76" s="32" t="s">
        <v>194</v>
      </c>
      <c r="B76" s="21" t="s">
        <v>195</v>
      </c>
      <c r="C76" s="22">
        <f>C77+C78</f>
        <v>1.8</v>
      </c>
      <c r="D76" s="26">
        <f t="shared" ref="D76:E76" si="31">D77+D78</f>
        <v>1.8</v>
      </c>
      <c r="E76" s="26">
        <f t="shared" si="31"/>
        <v>1.7</v>
      </c>
    </row>
    <row r="77" spans="1:5" s="9" customFormat="1" ht="94.5" x14ac:dyDescent="0.25">
      <c r="A77" s="32" t="s">
        <v>196</v>
      </c>
      <c r="B77" s="21" t="s">
        <v>197</v>
      </c>
      <c r="C77" s="22">
        <v>1.7</v>
      </c>
      <c r="D77" s="22">
        <v>1.7</v>
      </c>
      <c r="E77" s="23">
        <v>1.7</v>
      </c>
    </row>
    <row r="78" spans="1:5" s="9" customFormat="1" ht="94.5" x14ac:dyDescent="0.25">
      <c r="A78" s="32" t="s">
        <v>198</v>
      </c>
      <c r="B78" s="21" t="s">
        <v>199</v>
      </c>
      <c r="C78" s="22">
        <v>0.1</v>
      </c>
      <c r="D78" s="22">
        <v>0.1</v>
      </c>
      <c r="E78" s="23">
        <v>0</v>
      </c>
    </row>
    <row r="79" spans="1:5" s="9" customFormat="1" ht="78.75" x14ac:dyDescent="0.25">
      <c r="A79" s="33" t="s">
        <v>270</v>
      </c>
      <c r="B79" s="34" t="s">
        <v>274</v>
      </c>
      <c r="C79" s="28">
        <f>C80</f>
        <v>0.5</v>
      </c>
      <c r="D79" s="28">
        <f t="shared" ref="D79:E79" si="32">D80</f>
        <v>0.5</v>
      </c>
      <c r="E79" s="28">
        <f t="shared" si="32"/>
        <v>0.5</v>
      </c>
    </row>
    <row r="80" spans="1:5" s="9" customFormat="1" ht="94.5" x14ac:dyDescent="0.25">
      <c r="A80" s="32" t="s">
        <v>271</v>
      </c>
      <c r="B80" s="35" t="s">
        <v>273</v>
      </c>
      <c r="C80" s="22">
        <f>C81</f>
        <v>0.5</v>
      </c>
      <c r="D80" s="22">
        <f t="shared" ref="D80:E80" si="33">D81</f>
        <v>0.5</v>
      </c>
      <c r="E80" s="22">
        <f t="shared" si="33"/>
        <v>0.5</v>
      </c>
    </row>
    <row r="81" spans="1:5" s="9" customFormat="1" ht="141.75" x14ac:dyDescent="0.25">
      <c r="A81" s="32" t="s">
        <v>272</v>
      </c>
      <c r="B81" s="35" t="s">
        <v>275</v>
      </c>
      <c r="C81" s="22">
        <v>0.5</v>
      </c>
      <c r="D81" s="22">
        <v>0.5</v>
      </c>
      <c r="E81" s="22">
        <v>0.5</v>
      </c>
    </row>
    <row r="82" spans="1:5" s="9" customFormat="1" ht="63" x14ac:dyDescent="0.25">
      <c r="A82" s="33" t="s">
        <v>279</v>
      </c>
      <c r="B82" s="34" t="s">
        <v>278</v>
      </c>
      <c r="C82" s="28">
        <f t="shared" ref="C82:E83" si="34">C83</f>
        <v>0.2</v>
      </c>
      <c r="D82" s="28">
        <f t="shared" si="34"/>
        <v>0.2</v>
      </c>
      <c r="E82" s="28">
        <f t="shared" si="34"/>
        <v>0.2</v>
      </c>
    </row>
    <row r="83" spans="1:5" s="9" customFormat="1" ht="78.75" x14ac:dyDescent="0.25">
      <c r="A83" s="32" t="s">
        <v>277</v>
      </c>
      <c r="B83" s="35" t="s">
        <v>276</v>
      </c>
      <c r="C83" s="22">
        <f t="shared" si="34"/>
        <v>0.2</v>
      </c>
      <c r="D83" s="22">
        <f t="shared" si="34"/>
        <v>0.2</v>
      </c>
      <c r="E83" s="22">
        <f t="shared" si="34"/>
        <v>0.2</v>
      </c>
    </row>
    <row r="84" spans="1:5" s="9" customFormat="1" ht="110.25" x14ac:dyDescent="0.25">
      <c r="A84" s="32" t="s">
        <v>280</v>
      </c>
      <c r="B84" s="35" t="s">
        <v>282</v>
      </c>
      <c r="C84" s="22">
        <v>0.2</v>
      </c>
      <c r="D84" s="22">
        <v>0.2</v>
      </c>
      <c r="E84" s="22">
        <v>0.2</v>
      </c>
    </row>
    <row r="85" spans="1:5" s="9" customFormat="1" ht="94.5" x14ac:dyDescent="0.25">
      <c r="A85" s="33" t="s">
        <v>200</v>
      </c>
      <c r="B85" s="31" t="s">
        <v>201</v>
      </c>
      <c r="C85" s="28">
        <f>C86</f>
        <v>2.1</v>
      </c>
      <c r="D85" s="28">
        <f t="shared" ref="D85:E85" si="35">D87+D88</f>
        <v>2.1</v>
      </c>
      <c r="E85" s="28">
        <f t="shared" si="35"/>
        <v>2.1</v>
      </c>
    </row>
    <row r="86" spans="1:5" s="9" customFormat="1" ht="110.25" x14ac:dyDescent="0.25">
      <c r="A86" s="32" t="s">
        <v>284</v>
      </c>
      <c r="B86" s="21" t="s">
        <v>283</v>
      </c>
      <c r="C86" s="22">
        <f>C87+C88</f>
        <v>2.1</v>
      </c>
      <c r="D86" s="22">
        <f t="shared" ref="D86:E86" si="36">D87+D88</f>
        <v>2.1</v>
      </c>
      <c r="E86" s="22">
        <f t="shared" si="36"/>
        <v>2.1</v>
      </c>
    </row>
    <row r="87" spans="1:5" s="9" customFormat="1" ht="141.75" x14ac:dyDescent="0.25">
      <c r="A87" s="32" t="s">
        <v>202</v>
      </c>
      <c r="B87" s="21" t="s">
        <v>203</v>
      </c>
      <c r="C87" s="22">
        <v>0.3</v>
      </c>
      <c r="D87" s="22">
        <v>0.3</v>
      </c>
      <c r="E87" s="22">
        <v>0.3</v>
      </c>
    </row>
    <row r="88" spans="1:5" s="9" customFormat="1" ht="110.25" x14ac:dyDescent="0.25">
      <c r="A88" s="32" t="s">
        <v>204</v>
      </c>
      <c r="B88" s="21" t="s">
        <v>205</v>
      </c>
      <c r="C88" s="22">
        <v>1.8</v>
      </c>
      <c r="D88" s="22">
        <v>1.8</v>
      </c>
      <c r="E88" s="22">
        <v>1.8</v>
      </c>
    </row>
    <row r="89" spans="1:5" s="9" customFormat="1" ht="78.75" x14ac:dyDescent="0.25">
      <c r="A89" s="33" t="s">
        <v>206</v>
      </c>
      <c r="B89" s="31" t="s">
        <v>207</v>
      </c>
      <c r="C89" s="28">
        <f>C90</f>
        <v>0.4</v>
      </c>
      <c r="D89" s="28">
        <f>D90</f>
        <v>0.4</v>
      </c>
      <c r="E89" s="28">
        <f t="shared" ref="E89" si="37">E90</f>
        <v>0.4</v>
      </c>
    </row>
    <row r="90" spans="1:5" s="9" customFormat="1" ht="126" x14ac:dyDescent="0.25">
      <c r="A90" s="32" t="s">
        <v>208</v>
      </c>
      <c r="B90" s="21" t="s">
        <v>209</v>
      </c>
      <c r="C90" s="22">
        <f>C91+C92</f>
        <v>0.4</v>
      </c>
      <c r="D90" s="22">
        <f t="shared" ref="D90:E90" si="38">D91+D92</f>
        <v>0.4</v>
      </c>
      <c r="E90" s="22">
        <f t="shared" si="38"/>
        <v>0.4</v>
      </c>
    </row>
    <row r="91" spans="1:5" s="9" customFormat="1" ht="157.5" x14ac:dyDescent="0.25">
      <c r="A91" s="32" t="s">
        <v>210</v>
      </c>
      <c r="B91" s="21" t="s">
        <v>211</v>
      </c>
      <c r="C91" s="22">
        <v>0.3</v>
      </c>
      <c r="D91" s="23">
        <v>0.3</v>
      </c>
      <c r="E91" s="23">
        <v>0.3</v>
      </c>
    </row>
    <row r="92" spans="1:5" s="9" customFormat="1" ht="164.25" customHeight="1" x14ac:dyDescent="0.25">
      <c r="A92" s="32" t="s">
        <v>296</v>
      </c>
      <c r="B92" s="21" t="s">
        <v>299</v>
      </c>
      <c r="C92" s="22">
        <v>0.1</v>
      </c>
      <c r="D92" s="23">
        <v>0.1</v>
      </c>
      <c r="E92" s="23">
        <v>0.1</v>
      </c>
    </row>
    <row r="93" spans="1:5" s="9" customFormat="1" ht="78.75" x14ac:dyDescent="0.25">
      <c r="A93" s="33" t="s">
        <v>212</v>
      </c>
      <c r="B93" s="31" t="s">
        <v>213</v>
      </c>
      <c r="C93" s="28">
        <f>C94</f>
        <v>7.7</v>
      </c>
      <c r="D93" s="28">
        <f t="shared" ref="D93:E93" si="39">D94</f>
        <v>7.7</v>
      </c>
      <c r="E93" s="28">
        <f t="shared" si="39"/>
        <v>7.7</v>
      </c>
    </row>
    <row r="94" spans="1:5" s="9" customFormat="1" ht="94.5" x14ac:dyDescent="0.25">
      <c r="A94" s="32" t="s">
        <v>214</v>
      </c>
      <c r="B94" s="21" t="s">
        <v>215</v>
      </c>
      <c r="C94" s="22">
        <f>C95+C96</f>
        <v>7.7</v>
      </c>
      <c r="D94" s="22">
        <f>D95+D96</f>
        <v>7.7</v>
      </c>
      <c r="E94" s="22">
        <f>E95+E96</f>
        <v>7.7</v>
      </c>
    </row>
    <row r="95" spans="1:5" s="9" customFormat="1" ht="157.5" x14ac:dyDescent="0.25">
      <c r="A95" s="32" t="s">
        <v>216</v>
      </c>
      <c r="B95" s="21" t="s">
        <v>217</v>
      </c>
      <c r="C95" s="22">
        <v>2</v>
      </c>
      <c r="D95" s="23">
        <v>2</v>
      </c>
      <c r="E95" s="23">
        <v>2</v>
      </c>
    </row>
    <row r="96" spans="1:5" s="9" customFormat="1" ht="173.25" x14ac:dyDescent="0.25">
      <c r="A96" s="32" t="s">
        <v>218</v>
      </c>
      <c r="B96" s="21" t="s">
        <v>219</v>
      </c>
      <c r="C96" s="22">
        <v>5.7</v>
      </c>
      <c r="D96" s="23">
        <v>5.7</v>
      </c>
      <c r="E96" s="23">
        <v>5.7</v>
      </c>
    </row>
    <row r="97" spans="1:5" s="9" customFormat="1" ht="75.75" customHeight="1" x14ac:dyDescent="0.25">
      <c r="A97" s="33" t="s">
        <v>220</v>
      </c>
      <c r="B97" s="31" t="s">
        <v>221</v>
      </c>
      <c r="C97" s="25">
        <f>C98</f>
        <v>5.2</v>
      </c>
      <c r="D97" s="25">
        <f t="shared" ref="D97:E97" si="40">D98</f>
        <v>5.3000000000000007</v>
      </c>
      <c r="E97" s="25">
        <f t="shared" si="40"/>
        <v>5.3000000000000007</v>
      </c>
    </row>
    <row r="98" spans="1:5" s="9" customFormat="1" ht="87" customHeight="1" x14ac:dyDescent="0.25">
      <c r="A98" s="32" t="s">
        <v>222</v>
      </c>
      <c r="B98" s="21" t="s">
        <v>223</v>
      </c>
      <c r="C98" s="26">
        <f>C99+C100+C101+C102</f>
        <v>5.2</v>
      </c>
      <c r="D98" s="26">
        <f t="shared" ref="D98:E98" si="41">D99+D100+D101+D102</f>
        <v>5.3000000000000007</v>
      </c>
      <c r="E98" s="26">
        <f t="shared" si="41"/>
        <v>5.3000000000000007</v>
      </c>
    </row>
    <row r="99" spans="1:5" s="9" customFormat="1" ht="220.5" x14ac:dyDescent="0.25">
      <c r="A99" s="32" t="s">
        <v>255</v>
      </c>
      <c r="B99" s="21" t="s">
        <v>261</v>
      </c>
      <c r="C99" s="22">
        <v>0.7</v>
      </c>
      <c r="D99" s="22">
        <v>0.7</v>
      </c>
      <c r="E99" s="22">
        <v>0.7</v>
      </c>
    </row>
    <row r="100" spans="1:5" s="9" customFormat="1" ht="121.5" customHeight="1" x14ac:dyDescent="0.25">
      <c r="A100" s="32" t="s">
        <v>224</v>
      </c>
      <c r="B100" s="21" t="s">
        <v>225</v>
      </c>
      <c r="C100" s="22">
        <v>0.4</v>
      </c>
      <c r="D100" s="22">
        <v>0.4</v>
      </c>
      <c r="E100" s="22">
        <v>0.4</v>
      </c>
    </row>
    <row r="101" spans="1:5" s="9" customFormat="1" ht="156" customHeight="1" x14ac:dyDescent="0.25">
      <c r="A101" s="32" t="s">
        <v>297</v>
      </c>
      <c r="B101" s="21" t="s">
        <v>300</v>
      </c>
      <c r="C101" s="22">
        <v>3.3</v>
      </c>
      <c r="D101" s="22">
        <v>3.3</v>
      </c>
      <c r="E101" s="22">
        <v>3.3</v>
      </c>
    </row>
    <row r="102" spans="1:5" s="9" customFormat="1" ht="103.5" customHeight="1" x14ac:dyDescent="0.25">
      <c r="A102" s="32" t="s">
        <v>256</v>
      </c>
      <c r="B102" s="21" t="s">
        <v>262</v>
      </c>
      <c r="C102" s="26">
        <v>0.8</v>
      </c>
      <c r="D102" s="23">
        <v>0.9</v>
      </c>
      <c r="E102" s="23">
        <v>0.9</v>
      </c>
    </row>
    <row r="103" spans="1:5" s="9" customFormat="1" ht="88.5" customHeight="1" x14ac:dyDescent="0.25">
      <c r="A103" s="33" t="s">
        <v>226</v>
      </c>
      <c r="B103" s="31" t="s">
        <v>227</v>
      </c>
      <c r="C103" s="25">
        <f>C104</f>
        <v>30.5</v>
      </c>
      <c r="D103" s="25">
        <f t="shared" ref="D103:E103" si="42">D104</f>
        <v>30.400000000000002</v>
      </c>
      <c r="E103" s="25">
        <f t="shared" si="42"/>
        <v>30.1</v>
      </c>
    </row>
    <row r="104" spans="1:5" s="9" customFormat="1" ht="94.5" x14ac:dyDescent="0.25">
      <c r="A104" s="32" t="s">
        <v>228</v>
      </c>
      <c r="B104" s="21" t="s">
        <v>229</v>
      </c>
      <c r="C104" s="26">
        <f>C105+C106+C107</f>
        <v>30.5</v>
      </c>
      <c r="D104" s="26">
        <f t="shared" ref="D104:E104" si="43">D105+D106+D107</f>
        <v>30.400000000000002</v>
      </c>
      <c r="E104" s="26">
        <f t="shared" si="43"/>
        <v>30.1</v>
      </c>
    </row>
    <row r="105" spans="1:5" s="9" customFormat="1" ht="275.25" customHeight="1" x14ac:dyDescent="0.25">
      <c r="A105" s="32" t="s">
        <v>298</v>
      </c>
      <c r="B105" s="21" t="s">
        <v>301</v>
      </c>
      <c r="C105" s="26">
        <v>1.5</v>
      </c>
      <c r="D105" s="26">
        <v>1.5</v>
      </c>
      <c r="E105" s="26">
        <v>1.5</v>
      </c>
    </row>
    <row r="106" spans="1:5" s="9" customFormat="1" ht="110.25" x14ac:dyDescent="0.25">
      <c r="A106" s="32" t="s">
        <v>230</v>
      </c>
      <c r="B106" s="21" t="s">
        <v>231</v>
      </c>
      <c r="C106" s="26">
        <v>0.6</v>
      </c>
      <c r="D106" s="26">
        <v>0.6</v>
      </c>
      <c r="E106" s="26">
        <v>0.6</v>
      </c>
    </row>
    <row r="107" spans="1:5" s="9" customFormat="1" ht="98.25" customHeight="1" x14ac:dyDescent="0.25">
      <c r="A107" s="32" t="s">
        <v>232</v>
      </c>
      <c r="B107" s="21" t="s">
        <v>233</v>
      </c>
      <c r="C107" s="26">
        <v>28.4</v>
      </c>
      <c r="D107" s="27">
        <v>28.3</v>
      </c>
      <c r="E107" s="27">
        <v>28</v>
      </c>
    </row>
    <row r="108" spans="1:5" s="9" customFormat="1" x14ac:dyDescent="0.25">
      <c r="A108" s="5" t="s">
        <v>82</v>
      </c>
      <c r="B108" s="5" t="s">
        <v>1</v>
      </c>
      <c r="C108" s="19">
        <f>C110+C117+C139+C154</f>
        <v>142226.71000000002</v>
      </c>
      <c r="D108" s="19">
        <f>D110+D117+D139+D154</f>
        <v>121533.15999999999</v>
      </c>
      <c r="E108" s="19">
        <f>E110+E117+E139+E154</f>
        <v>120056.32000000001</v>
      </c>
    </row>
    <row r="109" spans="1:5" s="9" customFormat="1" ht="47.25" x14ac:dyDescent="0.25">
      <c r="A109" s="5" t="s">
        <v>91</v>
      </c>
      <c r="B109" s="5" t="s">
        <v>2</v>
      </c>
      <c r="C109" s="19">
        <f>C110+C117+C139+C154</f>
        <v>142226.71000000002</v>
      </c>
      <c r="D109" s="19">
        <f t="shared" ref="D109:E109" si="44">D110+D117+D139+D154</f>
        <v>121533.15999999999</v>
      </c>
      <c r="E109" s="19">
        <f t="shared" si="44"/>
        <v>120056.32000000001</v>
      </c>
    </row>
    <row r="110" spans="1:5" s="9" customFormat="1" ht="31.5" x14ac:dyDescent="0.25">
      <c r="A110" s="5" t="s">
        <v>83</v>
      </c>
      <c r="B110" s="5" t="s">
        <v>6</v>
      </c>
      <c r="C110" s="19">
        <f t="shared" ref="C110:E110" si="45">C112</f>
        <v>45435</v>
      </c>
      <c r="D110" s="19">
        <f t="shared" si="45"/>
        <v>35733</v>
      </c>
      <c r="E110" s="19">
        <f t="shared" si="45"/>
        <v>36573</v>
      </c>
    </row>
    <row r="111" spans="1:5" s="9" customFormat="1" ht="23.25" customHeight="1" x14ac:dyDescent="0.25">
      <c r="A111" s="10" t="s">
        <v>84</v>
      </c>
      <c r="B111" s="10" t="s">
        <v>3</v>
      </c>
      <c r="C111" s="23">
        <f t="shared" ref="C111:E111" si="46">C112</f>
        <v>45435</v>
      </c>
      <c r="D111" s="23">
        <f t="shared" si="46"/>
        <v>35733</v>
      </c>
      <c r="E111" s="23">
        <f t="shared" si="46"/>
        <v>36573</v>
      </c>
    </row>
    <row r="112" spans="1:5" s="9" customFormat="1" ht="35.25" customHeight="1" x14ac:dyDescent="0.25">
      <c r="A112" s="10" t="s">
        <v>85</v>
      </c>
      <c r="B112" s="10" t="s">
        <v>52</v>
      </c>
      <c r="C112" s="23">
        <v>45435</v>
      </c>
      <c r="D112" s="23">
        <v>35733</v>
      </c>
      <c r="E112" s="23">
        <v>36573</v>
      </c>
    </row>
    <row r="113" spans="1:5" s="9" customFormat="1" ht="35.25" hidden="1" customHeight="1" x14ac:dyDescent="0.25">
      <c r="A113" s="11" t="s">
        <v>40</v>
      </c>
      <c r="B113" s="12" t="s">
        <v>43</v>
      </c>
      <c r="C113" s="23"/>
      <c r="D113" s="23"/>
      <c r="E113" s="23"/>
    </row>
    <row r="114" spans="1:5" s="9" customFormat="1" ht="35.25" hidden="1" customHeight="1" x14ac:dyDescent="0.25">
      <c r="A114" s="11" t="s">
        <v>41</v>
      </c>
      <c r="B114" s="12" t="s">
        <v>42</v>
      </c>
      <c r="C114" s="23"/>
      <c r="D114" s="23"/>
      <c r="E114" s="23"/>
    </row>
    <row r="115" spans="1:5" s="9" customFormat="1" ht="47.25" hidden="1" x14ac:dyDescent="0.25">
      <c r="A115" s="10" t="s">
        <v>10</v>
      </c>
      <c r="B115" s="10" t="s">
        <v>9</v>
      </c>
      <c r="C115" s="23">
        <f t="shared" ref="C115:E115" si="47">C116</f>
        <v>0</v>
      </c>
      <c r="D115" s="23">
        <f t="shared" si="47"/>
        <v>0</v>
      </c>
      <c r="E115" s="23">
        <f t="shared" si="47"/>
        <v>0</v>
      </c>
    </row>
    <row r="116" spans="1:5" s="9" customFormat="1" ht="63" hidden="1" x14ac:dyDescent="0.25">
      <c r="A116" s="10" t="s">
        <v>8</v>
      </c>
      <c r="B116" s="10" t="s">
        <v>7</v>
      </c>
      <c r="C116" s="23"/>
      <c r="D116" s="23"/>
      <c r="E116" s="23"/>
    </row>
    <row r="117" spans="1:5" s="9" customFormat="1" ht="31.5" customHeight="1" x14ac:dyDescent="0.25">
      <c r="A117" s="5" t="s">
        <v>90</v>
      </c>
      <c r="B117" s="5" t="s">
        <v>5</v>
      </c>
      <c r="C117" s="19">
        <f>C125+C127+C129+C131+C133+C135+C137</f>
        <v>63690.53</v>
      </c>
      <c r="D117" s="19">
        <f t="shared" ref="D117:E117" si="48">D125+D127+D129+D131+D133+D135+D137</f>
        <v>57170.93</v>
      </c>
      <c r="E117" s="19">
        <f t="shared" si="48"/>
        <v>54802.53</v>
      </c>
    </row>
    <row r="118" spans="1:5" s="9" customFormat="1" ht="49.9" hidden="1" customHeight="1" x14ac:dyDescent="0.25">
      <c r="A118" s="10" t="s">
        <v>47</v>
      </c>
      <c r="B118" s="10" t="s">
        <v>35</v>
      </c>
      <c r="C118" s="23">
        <f>C119+C120</f>
        <v>0</v>
      </c>
      <c r="D118" s="23">
        <f>D119+D120</f>
        <v>0</v>
      </c>
      <c r="E118" s="23">
        <f>E119+E120</f>
        <v>0</v>
      </c>
    </row>
    <row r="119" spans="1:5" s="9" customFormat="1" ht="66" hidden="1" customHeight="1" x14ac:dyDescent="0.25">
      <c r="A119" s="10" t="s">
        <v>37</v>
      </c>
      <c r="B119" s="10" t="s">
        <v>36</v>
      </c>
      <c r="C119" s="23"/>
      <c r="D119" s="23"/>
      <c r="E119" s="23"/>
    </row>
    <row r="120" spans="1:5" s="9" customFormat="1" ht="66" hidden="1" customHeight="1" x14ac:dyDescent="0.25">
      <c r="A120" s="10" t="s">
        <v>39</v>
      </c>
      <c r="B120" s="10" t="s">
        <v>36</v>
      </c>
      <c r="C120" s="23"/>
      <c r="D120" s="23"/>
      <c r="E120" s="23"/>
    </row>
    <row r="121" spans="1:5" s="9" customFormat="1" ht="47.25" hidden="1" x14ac:dyDescent="0.25">
      <c r="A121" s="10" t="s">
        <v>46</v>
      </c>
      <c r="B121" s="10" t="s">
        <v>44</v>
      </c>
      <c r="C121" s="23">
        <f>C122</f>
        <v>0</v>
      </c>
      <c r="D121" s="23">
        <f>D122</f>
        <v>0</v>
      </c>
      <c r="E121" s="23">
        <f>E122</f>
        <v>0</v>
      </c>
    </row>
    <row r="122" spans="1:5" s="9" customFormat="1" ht="47.25" hidden="1" x14ac:dyDescent="0.25">
      <c r="A122" s="10" t="s">
        <v>48</v>
      </c>
      <c r="B122" s="10" t="s">
        <v>45</v>
      </c>
      <c r="C122" s="23"/>
      <c r="D122" s="23"/>
      <c r="E122" s="23"/>
    </row>
    <row r="123" spans="1:5" s="9" customFormat="1" ht="31.5" hidden="1" x14ac:dyDescent="0.25">
      <c r="A123" s="10" t="s">
        <v>11</v>
      </c>
      <c r="B123" s="10" t="s">
        <v>12</v>
      </c>
      <c r="C123" s="23">
        <f t="shared" ref="C123:E123" si="49">C124</f>
        <v>0</v>
      </c>
      <c r="D123" s="23">
        <f t="shared" si="49"/>
        <v>0</v>
      </c>
      <c r="E123" s="23">
        <f t="shared" si="49"/>
        <v>0</v>
      </c>
    </row>
    <row r="124" spans="1:5" s="9" customFormat="1" ht="47.25" hidden="1" x14ac:dyDescent="0.25">
      <c r="A124" s="10" t="s">
        <v>14</v>
      </c>
      <c r="B124" s="10" t="s">
        <v>13</v>
      </c>
      <c r="C124" s="23"/>
      <c r="D124" s="23"/>
      <c r="E124" s="23"/>
    </row>
    <row r="125" spans="1:5" s="9" customFormat="1" ht="53.25" customHeight="1" x14ac:dyDescent="0.25">
      <c r="A125" s="10" t="s">
        <v>89</v>
      </c>
      <c r="B125" s="13" t="s">
        <v>53</v>
      </c>
      <c r="C125" s="19">
        <f>C126</f>
        <v>21322</v>
      </c>
      <c r="D125" s="19">
        <f t="shared" ref="D125:E125" si="50">D126</f>
        <v>21186</v>
      </c>
      <c r="E125" s="19">
        <f t="shared" si="50"/>
        <v>20943</v>
      </c>
    </row>
    <row r="126" spans="1:5" s="9" customFormat="1" ht="94.5" x14ac:dyDescent="0.25">
      <c r="A126" s="10" t="s">
        <v>86</v>
      </c>
      <c r="B126" s="13" t="s">
        <v>54</v>
      </c>
      <c r="C126" s="23">
        <v>21322</v>
      </c>
      <c r="D126" s="23">
        <v>21186</v>
      </c>
      <c r="E126" s="23">
        <v>20943</v>
      </c>
    </row>
    <row r="127" spans="1:5" s="9" customFormat="1" ht="112.5" customHeight="1" x14ac:dyDescent="0.25">
      <c r="A127" s="10" t="s">
        <v>92</v>
      </c>
      <c r="B127" s="13" t="s">
        <v>287</v>
      </c>
      <c r="C127" s="19">
        <f>C128</f>
        <v>0</v>
      </c>
      <c r="D127" s="19">
        <f t="shared" ref="D127" si="51">D128</f>
        <v>0</v>
      </c>
      <c r="E127" s="19">
        <f t="shared" ref="E127" si="52">E128</f>
        <v>0</v>
      </c>
    </row>
    <row r="128" spans="1:5" s="9" customFormat="1" ht="117" customHeight="1" x14ac:dyDescent="0.25">
      <c r="A128" s="10" t="s">
        <v>93</v>
      </c>
      <c r="B128" s="13" t="s">
        <v>288</v>
      </c>
      <c r="C128" s="23">
        <v>0</v>
      </c>
      <c r="D128" s="23">
        <v>0</v>
      </c>
      <c r="E128" s="23">
        <v>0</v>
      </c>
    </row>
    <row r="129" spans="1:5" s="9" customFormat="1" ht="94.5" x14ac:dyDescent="0.25">
      <c r="A129" s="10" t="s">
        <v>253</v>
      </c>
      <c r="B129" s="13" t="s">
        <v>87</v>
      </c>
      <c r="C129" s="19">
        <v>0</v>
      </c>
      <c r="D129" s="19">
        <f t="shared" ref="D129" si="53">D130</f>
        <v>0</v>
      </c>
      <c r="E129" s="19">
        <f t="shared" ref="E129" si="54">E130</f>
        <v>0</v>
      </c>
    </row>
    <row r="130" spans="1:5" s="9" customFormat="1" ht="94.5" x14ac:dyDescent="0.25">
      <c r="A130" s="10" t="s">
        <v>253</v>
      </c>
      <c r="B130" s="13" t="s">
        <v>88</v>
      </c>
      <c r="C130" s="23">
        <v>0</v>
      </c>
      <c r="D130" s="23">
        <v>0</v>
      </c>
      <c r="E130" s="23">
        <v>0</v>
      </c>
    </row>
    <row r="131" spans="1:5" s="9" customFormat="1" ht="31.5" x14ac:dyDescent="0.25">
      <c r="A131" s="10" t="s">
        <v>94</v>
      </c>
      <c r="B131" s="10" t="s">
        <v>55</v>
      </c>
      <c r="C131" s="23">
        <f>C132</f>
        <v>216.8</v>
      </c>
      <c r="D131" s="23">
        <f t="shared" ref="D131:E131" si="55">D132</f>
        <v>0</v>
      </c>
      <c r="E131" s="23">
        <f t="shared" si="55"/>
        <v>0</v>
      </c>
    </row>
    <row r="132" spans="1:5" s="9" customFormat="1" ht="31.5" x14ac:dyDescent="0.25">
      <c r="A132" s="10" t="s">
        <v>95</v>
      </c>
      <c r="B132" s="10" t="s">
        <v>56</v>
      </c>
      <c r="C132" s="23">
        <v>216.8</v>
      </c>
      <c r="D132" s="23">
        <v>0</v>
      </c>
      <c r="E132" s="23">
        <v>0</v>
      </c>
    </row>
    <row r="133" spans="1:5" s="9" customFormat="1" x14ac:dyDescent="0.25">
      <c r="A133" s="10" t="s">
        <v>96</v>
      </c>
      <c r="B133" s="10" t="s">
        <v>73</v>
      </c>
      <c r="C133" s="23">
        <f>C134</f>
        <v>29.1</v>
      </c>
      <c r="D133" s="23">
        <f t="shared" ref="D133:E133" si="56">D134</f>
        <v>30.5</v>
      </c>
      <c r="E133" s="23">
        <f t="shared" si="56"/>
        <v>0</v>
      </c>
    </row>
    <row r="134" spans="1:5" s="9" customFormat="1" ht="31.5" x14ac:dyDescent="0.25">
      <c r="A134" s="10" t="s">
        <v>97</v>
      </c>
      <c r="B134" s="10" t="s">
        <v>74</v>
      </c>
      <c r="C134" s="23">
        <v>29.1</v>
      </c>
      <c r="D134" s="23">
        <v>30.5</v>
      </c>
      <c r="E134" s="23">
        <v>0</v>
      </c>
    </row>
    <row r="135" spans="1:5" s="9" customFormat="1" ht="31.5" x14ac:dyDescent="0.25">
      <c r="A135" s="10" t="s">
        <v>98</v>
      </c>
      <c r="B135" s="10" t="s">
        <v>76</v>
      </c>
      <c r="C135" s="23">
        <f t="shared" ref="C135:D135" si="57">C136</f>
        <v>0</v>
      </c>
      <c r="D135" s="23">
        <f t="shared" si="57"/>
        <v>0</v>
      </c>
      <c r="E135" s="23">
        <v>0</v>
      </c>
    </row>
    <row r="136" spans="1:5" s="9" customFormat="1" ht="31.5" x14ac:dyDescent="0.25">
      <c r="A136" s="10" t="s">
        <v>99</v>
      </c>
      <c r="B136" s="10" t="s">
        <v>77</v>
      </c>
      <c r="C136" s="23">
        <v>0</v>
      </c>
      <c r="D136" s="23">
        <v>0</v>
      </c>
      <c r="E136" s="23">
        <v>0</v>
      </c>
    </row>
    <row r="137" spans="1:5" s="9" customFormat="1" x14ac:dyDescent="0.25">
      <c r="A137" s="10" t="s">
        <v>100</v>
      </c>
      <c r="B137" s="10" t="s">
        <v>57</v>
      </c>
      <c r="C137" s="23">
        <f>C138</f>
        <v>42122.63</v>
      </c>
      <c r="D137" s="23">
        <f t="shared" ref="D137:E137" si="58">D138</f>
        <v>35954.43</v>
      </c>
      <c r="E137" s="23">
        <f t="shared" si="58"/>
        <v>33859.53</v>
      </c>
    </row>
    <row r="138" spans="1:5" s="9" customFormat="1" x14ac:dyDescent="0.25">
      <c r="A138" s="10" t="s">
        <v>101</v>
      </c>
      <c r="B138" s="10" t="s">
        <v>58</v>
      </c>
      <c r="C138" s="23">
        <v>42122.63</v>
      </c>
      <c r="D138" s="23">
        <v>35954.43</v>
      </c>
      <c r="E138" s="23">
        <v>33859.53</v>
      </c>
    </row>
    <row r="139" spans="1:5" s="9" customFormat="1" ht="31.5" x14ac:dyDescent="0.25">
      <c r="A139" s="5" t="s">
        <v>102</v>
      </c>
      <c r="B139" s="5" t="s">
        <v>59</v>
      </c>
      <c r="C139" s="19">
        <f>C140+C142+C144+C146+C148+C150</f>
        <v>30344.98</v>
      </c>
      <c r="D139" s="19">
        <f t="shared" ref="D139:E139" si="59">D140+D142+D144+D146+D148+D150</f>
        <v>27925.23</v>
      </c>
      <c r="E139" s="19">
        <f t="shared" si="59"/>
        <v>27976.79</v>
      </c>
    </row>
    <row r="140" spans="1:5" s="9" customFormat="1" ht="47.25" x14ac:dyDescent="0.25">
      <c r="A140" s="5" t="s">
        <v>103</v>
      </c>
      <c r="B140" s="5" t="s">
        <v>60</v>
      </c>
      <c r="C140" s="23">
        <f>C141</f>
        <v>4816</v>
      </c>
      <c r="D140" s="23">
        <f t="shared" ref="D140:E140" si="60">D141</f>
        <v>4890.2</v>
      </c>
      <c r="E140" s="23">
        <f t="shared" si="60"/>
        <v>4955.2</v>
      </c>
    </row>
    <row r="141" spans="1:5" s="9" customFormat="1" ht="47.25" x14ac:dyDescent="0.25">
      <c r="A141" s="10" t="s">
        <v>104</v>
      </c>
      <c r="B141" s="10" t="s">
        <v>61</v>
      </c>
      <c r="C141" s="23">
        <v>4816</v>
      </c>
      <c r="D141" s="23">
        <v>4890.2</v>
      </c>
      <c r="E141" s="23">
        <v>4955.2</v>
      </c>
    </row>
    <row r="142" spans="1:5" s="9" customFormat="1" ht="63" x14ac:dyDescent="0.25">
      <c r="A142" s="5" t="s">
        <v>105</v>
      </c>
      <c r="B142" s="5" t="s">
        <v>285</v>
      </c>
      <c r="C142" s="19">
        <f>C143</f>
        <v>3653</v>
      </c>
      <c r="D142" s="19">
        <f>D143</f>
        <v>3653</v>
      </c>
      <c r="E142" s="19">
        <f>E143</f>
        <v>3653</v>
      </c>
    </row>
    <row r="143" spans="1:5" s="9" customFormat="1" ht="67.5" customHeight="1" x14ac:dyDescent="0.25">
      <c r="A143" s="10" t="s">
        <v>106</v>
      </c>
      <c r="B143" s="10" t="s">
        <v>286</v>
      </c>
      <c r="C143" s="23">
        <v>3653</v>
      </c>
      <c r="D143" s="23">
        <v>3653</v>
      </c>
      <c r="E143" s="23">
        <v>3653</v>
      </c>
    </row>
    <row r="144" spans="1:5" s="9" customFormat="1" ht="78.75" x14ac:dyDescent="0.25">
      <c r="A144" s="5" t="s">
        <v>107</v>
      </c>
      <c r="B144" s="5" t="s">
        <v>62</v>
      </c>
      <c r="C144" s="19">
        <f>C145</f>
        <v>214</v>
      </c>
      <c r="D144" s="19">
        <f>D145</f>
        <v>214</v>
      </c>
      <c r="E144" s="19">
        <f>E145</f>
        <v>214</v>
      </c>
    </row>
    <row r="145" spans="1:5" s="9" customFormat="1" ht="78.75" x14ac:dyDescent="0.25">
      <c r="A145" s="10" t="s">
        <v>108</v>
      </c>
      <c r="B145" s="10" t="s">
        <v>63</v>
      </c>
      <c r="C145" s="23">
        <v>214</v>
      </c>
      <c r="D145" s="23">
        <v>214</v>
      </c>
      <c r="E145" s="23">
        <v>214</v>
      </c>
    </row>
    <row r="146" spans="1:5" s="9" customFormat="1" ht="78.75" x14ac:dyDescent="0.25">
      <c r="A146" s="5" t="s">
        <v>109</v>
      </c>
      <c r="B146" s="5" t="s">
        <v>64</v>
      </c>
      <c r="C146" s="19">
        <f t="shared" ref="C146:E146" si="61">C147</f>
        <v>3762.7</v>
      </c>
      <c r="D146" s="19">
        <f t="shared" si="61"/>
        <v>1254.2</v>
      </c>
      <c r="E146" s="19">
        <f t="shared" si="61"/>
        <v>1254.2</v>
      </c>
    </row>
    <row r="147" spans="1:5" s="9" customFormat="1" ht="63" x14ac:dyDescent="0.25">
      <c r="A147" s="10" t="s">
        <v>110</v>
      </c>
      <c r="B147" s="10" t="s">
        <v>65</v>
      </c>
      <c r="C147" s="23">
        <v>3762.7</v>
      </c>
      <c r="D147" s="23">
        <v>1254.2</v>
      </c>
      <c r="E147" s="23">
        <v>1254.2</v>
      </c>
    </row>
    <row r="148" spans="1:5" s="9" customFormat="1" ht="63" x14ac:dyDescent="0.25">
      <c r="A148" s="5" t="s">
        <v>111</v>
      </c>
      <c r="B148" s="5" t="s">
        <v>66</v>
      </c>
      <c r="C148" s="19">
        <f t="shared" ref="C148:E148" si="62">C149</f>
        <v>1.18</v>
      </c>
      <c r="D148" s="19">
        <f t="shared" si="62"/>
        <v>15.73</v>
      </c>
      <c r="E148" s="19">
        <f t="shared" si="62"/>
        <v>2.29</v>
      </c>
    </row>
    <row r="149" spans="1:5" s="9" customFormat="1" ht="63" x14ac:dyDescent="0.25">
      <c r="A149" s="10" t="s">
        <v>112</v>
      </c>
      <c r="B149" s="10" t="s">
        <v>67</v>
      </c>
      <c r="C149" s="23">
        <v>1.18</v>
      </c>
      <c r="D149" s="23">
        <v>15.73</v>
      </c>
      <c r="E149" s="23">
        <v>2.29</v>
      </c>
    </row>
    <row r="150" spans="1:5" s="9" customFormat="1" x14ac:dyDescent="0.25">
      <c r="A150" s="5" t="s">
        <v>113</v>
      </c>
      <c r="B150" s="5" t="s">
        <v>68</v>
      </c>
      <c r="C150" s="19">
        <f>C153</f>
        <v>17898.099999999999</v>
      </c>
      <c r="D150" s="19">
        <f t="shared" ref="D150:E150" si="63">D153</f>
        <v>17898.099999999999</v>
      </c>
      <c r="E150" s="19">
        <f t="shared" si="63"/>
        <v>17898.099999999999</v>
      </c>
    </row>
    <row r="151" spans="1:5" s="9" customFormat="1" hidden="1" x14ac:dyDescent="0.25">
      <c r="A151" s="10"/>
      <c r="B151" s="10"/>
      <c r="C151" s="23"/>
      <c r="D151" s="23"/>
      <c r="E151" s="23"/>
    </row>
    <row r="152" spans="1:5" s="9" customFormat="1" hidden="1" x14ac:dyDescent="0.25">
      <c r="A152" s="10"/>
      <c r="B152" s="10"/>
      <c r="C152" s="23"/>
      <c r="D152" s="23"/>
      <c r="E152" s="23"/>
    </row>
    <row r="153" spans="1:5" s="9" customFormat="1" x14ac:dyDescent="0.25">
      <c r="A153" s="10" t="s">
        <v>114</v>
      </c>
      <c r="B153" s="10" t="s">
        <v>69</v>
      </c>
      <c r="C153" s="23">
        <v>17898.099999999999</v>
      </c>
      <c r="D153" s="23">
        <v>17898.099999999999</v>
      </c>
      <c r="E153" s="23">
        <v>17898.099999999999</v>
      </c>
    </row>
    <row r="154" spans="1:5" s="9" customFormat="1" x14ac:dyDescent="0.25">
      <c r="A154" s="5" t="s">
        <v>115</v>
      </c>
      <c r="B154" s="5" t="s">
        <v>70</v>
      </c>
      <c r="C154" s="19">
        <f>C155+C157</f>
        <v>2756.2</v>
      </c>
      <c r="D154" s="19">
        <f>D155+D157</f>
        <v>704</v>
      </c>
      <c r="E154" s="19">
        <f>E155+E157</f>
        <v>704</v>
      </c>
    </row>
    <row r="155" spans="1:5" s="9" customFormat="1" ht="72" customHeight="1" x14ac:dyDescent="0.25">
      <c r="A155" s="5" t="s">
        <v>117</v>
      </c>
      <c r="B155" s="5" t="s">
        <v>71</v>
      </c>
      <c r="C155" s="19">
        <f t="shared" ref="C155:E155" si="64">C156</f>
        <v>4</v>
      </c>
      <c r="D155" s="19">
        <f t="shared" si="64"/>
        <v>4</v>
      </c>
      <c r="E155" s="19">
        <f t="shared" si="64"/>
        <v>4</v>
      </c>
    </row>
    <row r="156" spans="1:5" s="9" customFormat="1" ht="84.75" customHeight="1" x14ac:dyDescent="0.25">
      <c r="A156" s="10" t="s">
        <v>116</v>
      </c>
      <c r="B156" s="10" t="s">
        <v>72</v>
      </c>
      <c r="C156" s="23">
        <v>4</v>
      </c>
      <c r="D156" s="23">
        <v>4</v>
      </c>
      <c r="E156" s="23">
        <v>4</v>
      </c>
    </row>
    <row r="157" spans="1:5" s="9" customFormat="1" ht="31.5" x14ac:dyDescent="0.25">
      <c r="A157" s="10" t="s">
        <v>257</v>
      </c>
      <c r="B157" s="5" t="s">
        <v>258</v>
      </c>
      <c r="C157" s="23">
        <f>C158</f>
        <v>2752.2</v>
      </c>
      <c r="D157" s="23">
        <f t="shared" ref="D157:E157" si="65">D158</f>
        <v>700</v>
      </c>
      <c r="E157" s="23">
        <f t="shared" si="65"/>
        <v>700</v>
      </c>
    </row>
    <row r="158" spans="1:5" s="9" customFormat="1" ht="31.5" x14ac:dyDescent="0.25">
      <c r="A158" s="10" t="s">
        <v>259</v>
      </c>
      <c r="B158" s="10" t="s">
        <v>260</v>
      </c>
      <c r="C158" s="23">
        <v>2752.2</v>
      </c>
      <c r="D158" s="23">
        <v>700</v>
      </c>
      <c r="E158" s="23">
        <v>700</v>
      </c>
    </row>
    <row r="159" spans="1:5" x14ac:dyDescent="0.25">
      <c r="A159" s="6"/>
      <c r="B159" s="5" t="s">
        <v>4</v>
      </c>
      <c r="C159" s="36">
        <f>C9+C109</f>
        <v>205305.20300000001</v>
      </c>
      <c r="D159" s="36">
        <f>D9+D109</f>
        <v>186613.45299999998</v>
      </c>
      <c r="E159" s="36">
        <f>E9+E109</f>
        <v>189813.913</v>
      </c>
    </row>
    <row r="160" spans="1:5" ht="36" customHeight="1" x14ac:dyDescent="0.2">
      <c r="A160" s="37" t="s">
        <v>38</v>
      </c>
      <c r="B160" s="37"/>
      <c r="C160" s="37"/>
      <c r="D160" s="37"/>
    </row>
    <row r="161" spans="1:4" ht="15" customHeight="1" x14ac:dyDescent="0.25">
      <c r="A161" s="38"/>
      <c r="B161" s="38"/>
      <c r="C161" s="38"/>
      <c r="D161" s="38"/>
    </row>
    <row r="163" spans="1:4" ht="12" customHeight="1" x14ac:dyDescent="0.25">
      <c r="B163" s="1"/>
      <c r="C163" s="9"/>
      <c r="D163" s="9"/>
    </row>
  </sheetData>
  <mergeCells count="11">
    <mergeCell ref="A160:D160"/>
    <mergeCell ref="A161:D161"/>
    <mergeCell ref="D4:E4"/>
    <mergeCell ref="A3:E3"/>
    <mergeCell ref="A2:E2"/>
    <mergeCell ref="D7:D8"/>
    <mergeCell ref="E7:E8"/>
    <mergeCell ref="B5:B8"/>
    <mergeCell ref="A5:A8"/>
    <mergeCell ref="C7:C8"/>
    <mergeCell ref="C5:E6"/>
  </mergeCells>
  <pageMargins left="0.82677165354330717" right="0.51181102362204722" top="0.74803149606299213" bottom="0.51181102362204722" header="0.31496062992125984" footer="0.31496062992125984"/>
  <pageSetup paperSize="9" scale="67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Фин</cp:lastModifiedBy>
  <cp:lastPrinted>2023-11-08T07:43:42Z</cp:lastPrinted>
  <dcterms:created xsi:type="dcterms:W3CDTF">2013-09-17T09:23:46Z</dcterms:created>
  <dcterms:modified xsi:type="dcterms:W3CDTF">2024-11-13T11:34:12Z</dcterms:modified>
</cp:coreProperties>
</file>