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4 - Труд_2016" sheetId="2" r:id="rId3"/>
  </sheets>
  <definedNames>
    <definedName name="_xlnm.Print_Area">#REF!</definedName>
  </definedNames>
  <calcPr calcId="0" iterate="0" iterateCount="100" iterateDelta="0.001"/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<sst xmlns="http://schemas.openxmlformats.org/spreadsheetml/2006/main" count="397" uniqueCount="49">
  <si>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</si>
  <si>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</si>
  <si>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</si>
  <si>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</si>
  <si>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</si>
  <si>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</si>
  <si>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</si>
  <si>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</si>
  <si>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</si>
  <si>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</si>
  <si>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</si>
  <si>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</si>
  <si>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</si>
  <si>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</si>
  <si>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</si>
  <si>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</si>
  <si>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</si>
  <si>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</si>
  <si>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</si>
  <si>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</si>
  <si>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</si>
  <si>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</si>
  <si>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</si>
  <si>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</si>
  <si>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</si>
  <si>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</si>
  <si>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</si>
  <si>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</si>
  <si>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</si>
  <si>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</si>
  <si>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</si>
  <si>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</si>
  <si>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</si>
  <si>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</si>
  <si>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</si>
  <si>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</si>
  <si>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</si>
  <si>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</si>
  <si>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</si>
  <si>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</si>
  <si>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</si>
  <si>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</si>
  <si>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</si>
  <si>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</si>
  <si>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</si>
  <si>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</si>
  <si>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charset val="204"/>
        <color rgb="FFFF0000"/>
        <i/>
        <rFont val="Arial Cyr"/>
        <sz val="7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</si>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</sst>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1" formatCode="#,##0.0;\-#,##0.0"/>
    <numFmt numFmtId="172" formatCode="#,##0.0"/>
  </numFmts>
  <fonts count="14">
    <font>
      <sz val="8.25"/>
      <color rgb="FF000000"/>
      <name val="Tahoma"/>
    </font>
    <font>
      <sz val="10"/>
      <color auto="1"/>
      <name val="Arial Cyr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7"/>
      <color auto="1"/>
      <name val="Arial"/>
    </font>
    <font>
      <i/>
      <sz val="7"/>
      <color auto="1"/>
      <name val="Arial"/>
    </font>
    <font>
      <b/>
      <sz val="8"/>
      <color auto="1"/>
      <name val="Arial"/>
    </font>
    <font>
      <u/>
      <sz val="8"/>
      <color auto="1"/>
      <name val="Arial"/>
    </font>
    <font>
      <i/>
      <sz val="7"/>
      <color auto="1"/>
      <name val="Arial Cyr"/>
    </font>
    <font>
      <i/>
      <sz val="8"/>
      <color auto="1"/>
      <name val="Arial Cyr"/>
    </font>
    <font>
      <sz val="8"/>
      <color auto="1"/>
      <name val="Arial Cyr"/>
    </font>
    <font>
      <b/>
      <sz val="7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5"/>
      </patternFill>
    </fill>
    <fill>
      <patternFill patternType="solid">
        <fgColor theme="0"/>
      </patternFill>
    </fill>
    <fill>
      <patternFill patternType="solid">
        <fgColor theme="8" tint="0.8"/>
      </patternFill>
    </fill>
    <fill>
      <patternFill patternType="solid">
        <fgColor rgb="FFFFFF00"/>
      </patternFill>
    </fill>
    <fill>
      <patternFill patternType="solid">
        <fgColor theme="9" tint="0.6"/>
      </patternFill>
    </fill>
    <fill>
      <patternFill patternType="solid">
        <fgColor rgb="FFFFFFFF"/>
      </patternFill>
    </fill>
  </fills>
  <borders count="31">
    <border>
      <left/>
      <right/>
      <top/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2">
    <xf numFmtId="0" fontId="0" fillId="0" borderId="0">
      <protection locked="0"/>
    </xf>
    <xf numFmtId="0" fontId="1" fillId="0" borderId="0"/>
  </cellStyleXfs>
  <cellXfs count="126">
    <xf numFmtId="0" fontId="0" fillId="0" borderId="0" xfId="0" applyFont="1">
      <protection locked="0"/>
    </xf>
    <xf numFmtId="0" fontId="1" fillId="0" borderId="0" xfId="1" applyFont="1"/>
    <xf numFmtId="0" fontId="2" fillId="0" borderId="0" xfId="0" applyFont="1"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>
      <alignment horizontal="center" vertical="top"/>
    </xf>
    <xf numFmtId="0" fontId="2" fillId="0" borderId="0" xfId="0" applyFont="1"/>
    <xf numFmtId="0" fontId="5" fillId="0" borderId="1" xfId="0" applyFont="1" applyBorder="1">
      <alignment horizontal="center" vertical="center" wrapText="1"/>
    </xf>
    <xf numFmtId="3" fontId="4" fillId="2" borderId="2" xfId="0" applyFont="1" applyFill="1" applyBorder="1" applyNumberFormat="1">
      <alignment horizontal="center" vertical="top"/>
      <protection locked="0"/>
    </xf>
    <xf numFmtId="3" fontId="4" fillId="2" borderId="3" xfId="0" applyFont="1" applyFill="1" applyBorder="1" applyNumberFormat="1">
      <alignment horizontal="center" vertical="top"/>
      <protection locked="0"/>
    </xf>
    <xf numFmtId="3" fontId="4" fillId="2" borderId="4" xfId="0" applyFont="1" applyFill="1" applyBorder="1" applyNumberFormat="1">
      <alignment horizontal="center" vertical="top"/>
      <protection locked="0"/>
    </xf>
    <xf numFmtId="171" fontId="3" fillId="0" borderId="2" xfId="0" applyFont="1" applyBorder="1" applyNumberFormat="1">
      <alignment horizontal="center" vertical="top"/>
    </xf>
    <xf numFmtId="171" fontId="3" fillId="0" borderId="3" xfId="0" applyFont="1" applyBorder="1" applyNumberFormat="1">
      <alignment horizontal="center" vertical="top"/>
    </xf>
    <xf numFmtId="171" fontId="3" fillId="0" borderId="4" xfId="0" applyFont="1" applyBorder="1" applyNumberFormat="1">
      <alignment horizontal="center" vertical="top"/>
    </xf>
    <xf numFmtId="0" fontId="5" fillId="0" borderId="5" xfId="0" applyFont="1" applyBorder="1">
      <alignment horizontal="center" vertical="center" wrapText="1"/>
    </xf>
    <xf numFmtId="0" fontId="6" fillId="3" borderId="6" xfId="0" applyFont="1" applyFill="1" applyBorder="1">
      <alignment horizontal="left" vertical="center" wrapText="1"/>
    </xf>
    <xf numFmtId="0" fontId="5" fillId="0" borderId="1" xfId="0" applyFont="1" applyBorder="1">
      <alignment horizontal="left" vertical="center" wrapText="1"/>
    </xf>
    <xf numFmtId="0" fontId="7" fillId="0" borderId="1" xfId="0" applyFont="1" applyBorder="1">
      <alignment horizontal="left" vertical="center" wrapText="1"/>
    </xf>
    <xf numFmtId="0" fontId="7" fillId="0" borderId="5" xfId="0" applyFont="1" applyBorder="1">
      <alignment horizontal="left" vertical="center" wrapText="1"/>
    </xf>
    <xf numFmtId="0" fontId="5" fillId="3" borderId="6" xfId="0" applyFont="1" applyFill="1" applyBorder="1">
      <alignment horizontal="center" vertical="center" wrapText="1"/>
    </xf>
    <xf numFmtId="3" fontId="8" fillId="0" borderId="2" xfId="0" applyFont="1" applyBorder="1" applyNumberFormat="1">
      <alignment horizontal="center" vertical="top"/>
    </xf>
    <xf numFmtId="3" fontId="8" fillId="0" borderId="3" xfId="0" applyFont="1" applyBorder="1" applyNumberFormat="1">
      <alignment horizontal="center" vertical="top"/>
    </xf>
    <xf numFmtId="3" fontId="8" fillId="0" borderId="4" xfId="0" applyFont="1" applyBorder="1" applyNumberFormat="1">
      <alignment horizontal="center" vertical="top"/>
    </xf>
    <xf numFmtId="171" fontId="4" fillId="0" borderId="2" xfId="0" applyFont="1" applyBorder="1" applyNumberFormat="1">
      <alignment horizontal="center" vertical="top"/>
    </xf>
    <xf numFmtId="171" fontId="4" fillId="0" borderId="3" xfId="0" applyFont="1" applyBorder="1" applyNumberFormat="1">
      <alignment horizontal="center" vertical="top"/>
    </xf>
    <xf numFmtId="171" fontId="4" fillId="0" borderId="4" xfId="0" applyFont="1" applyBorder="1" applyNumberFormat="1">
      <alignment horizontal="center" vertical="top"/>
    </xf>
    <xf numFmtId="172" fontId="8" fillId="4" borderId="7" xfId="0" applyFont="1" applyFill="1" applyBorder="1" applyNumberFormat="1">
      <alignment horizontal="center" vertical="top"/>
    </xf>
    <xf numFmtId="172" fontId="8" fillId="4" borderId="8" xfId="0" applyFont="1" applyFill="1" applyBorder="1" applyNumberFormat="1">
      <alignment horizontal="center" vertical="top"/>
    </xf>
    <xf numFmtId="172" fontId="8" fillId="4" borderId="9" xfId="0" applyFont="1" applyFill="1" applyBorder="1" applyNumberFormat="1">
      <alignment horizontal="center" vertical="top"/>
    </xf>
    <xf numFmtId="171" fontId="4" fillId="2" borderId="2" xfId="0" applyFont="1" applyFill="1" applyBorder="1" applyNumberFormat="1">
      <alignment horizontal="center" vertical="top"/>
      <protection locked="0"/>
    </xf>
    <xf numFmtId="171" fontId="4" fillId="2" borderId="3" xfId="0" applyFont="1" applyFill="1" applyBorder="1" applyNumberFormat="1">
      <alignment horizontal="center" vertical="top"/>
      <protection locked="0"/>
    </xf>
    <xf numFmtId="171" fontId="4" fillId="2" borderId="4" xfId="0" applyFont="1" applyFill="1" applyBorder="1" applyNumberFormat="1">
      <alignment horizontal="center" vertical="top"/>
      <protection locked="0"/>
    </xf>
    <xf numFmtId="171" fontId="9" fillId="2" borderId="2" xfId="0" applyFont="1" applyFill="1" applyBorder="1" applyNumberFormat="1">
      <alignment horizontal="center" vertical="top"/>
      <protection locked="0"/>
    </xf>
    <xf numFmtId="171" fontId="4" fillId="2" borderId="10" xfId="0" applyFont="1" applyFill="1" applyBorder="1" applyNumberFormat="1">
      <alignment horizontal="center" vertical="top"/>
      <protection locked="0"/>
    </xf>
    <xf numFmtId="171" fontId="4" fillId="2" borderId="11" xfId="0" applyFont="1" applyFill="1" applyBorder="1" applyNumberFormat="1">
      <alignment horizontal="center" vertical="top"/>
      <protection locked="0"/>
    </xf>
    <xf numFmtId="171" fontId="4" fillId="2" borderId="12" xfId="0" applyFont="1" applyFill="1" applyBorder="1" applyNumberFormat="1">
      <alignment horizontal="center" vertical="top"/>
      <protection locked="0"/>
    </xf>
    <xf numFmtId="171" fontId="8" fillId="3" borderId="7" xfId="0" applyFont="1" applyFill="1" applyBorder="1" applyNumberFormat="1">
      <alignment horizontal="center" vertical="top"/>
    </xf>
    <xf numFmtId="171" fontId="8" fillId="3" borderId="8" xfId="0" applyFont="1" applyFill="1" applyBorder="1" applyNumberFormat="1">
      <alignment horizontal="center" vertical="top"/>
    </xf>
    <xf numFmtId="171" fontId="8" fillId="3" borderId="9" xfId="0" applyFont="1" applyFill="1" applyBorder="1" applyNumberFormat="1">
      <alignment horizontal="center" vertical="top"/>
    </xf>
    <xf numFmtId="2" fontId="4" fillId="5" borderId="1" xfId="0" applyFont="1" applyFill="1" applyBorder="1" applyNumberFormat="1">
      <alignment horizontal="center" vertical="top"/>
      <protection locked="0"/>
    </xf>
    <xf numFmtId="2" fontId="4" fillId="5" borderId="5" xfId="0" applyFont="1" applyFill="1" applyBorder="1" applyNumberFormat="1">
      <alignment horizontal="center" vertical="top"/>
      <protection locked="0"/>
    </xf>
    <xf numFmtId="2" fontId="4" fillId="5" borderId="6" xfId="0" applyFont="1" applyFill="1" applyBorder="1" applyNumberFormat="1">
      <alignment horizontal="center" vertical="top"/>
      <protection locked="0"/>
    </xf>
    <xf numFmtId="0" fontId="4" fillId="5" borderId="0" xfId="0" applyFont="1" applyFill="1">
      <alignment vertical="top"/>
    </xf>
    <xf numFmtId="0" fontId="10" fillId="6" borderId="1" xfId="0" applyFont="1" applyFill="1" applyBorder="1">
      <alignment horizontal="left" vertical="center" wrapText="1" shrinkToFit="1"/>
    </xf>
    <xf numFmtId="0" fontId="10" fillId="6" borderId="1" xfId="0" applyFont="1" applyFill="1" applyBorder="1">
      <alignment horizontal="center" vertical="center" wrapText="1" shrinkToFit="1"/>
    </xf>
    <xf numFmtId="172" fontId="11" fillId="6" borderId="2" xfId="0" applyFont="1" applyFill="1" applyBorder="1" applyNumberFormat="1">
      <alignment horizontal="center" vertical="top" wrapText="1"/>
    </xf>
    <xf numFmtId="172" fontId="11" fillId="6" borderId="3" xfId="0" applyFont="1" applyFill="1" applyBorder="1" applyNumberFormat="1">
      <alignment horizontal="center" vertical="top" wrapText="1"/>
    </xf>
    <xf numFmtId="0" fontId="6" fillId="4" borderId="6" xfId="0" applyFont="1" applyFill="1" applyBorder="1">
      <alignment horizontal="left" vertical="center" wrapText="1"/>
    </xf>
    <xf numFmtId="0" fontId="5" fillId="4" borderId="6" xfId="0" applyFont="1" applyFill="1" applyBorder="1">
      <alignment horizontal="center" vertical="center" wrapText="1"/>
    </xf>
    <xf numFmtId="0" fontId="5" fillId="4" borderId="1" xfId="0" applyFont="1" applyFill="1" applyBorder="1">
      <alignment horizontal="center" vertical="center" wrapText="1"/>
    </xf>
    <xf numFmtId="172" fontId="8" fillId="4" borderId="13" xfId="0" applyFont="1" applyFill="1" applyBorder="1" applyNumberFormat="1">
      <alignment horizontal="center" vertical="top"/>
    </xf>
    <xf numFmtId="172" fontId="8" fillId="4" borderId="14" xfId="0" applyFont="1" applyFill="1" applyBorder="1" applyNumberFormat="1">
      <alignment horizontal="center" vertical="top"/>
    </xf>
    <xf numFmtId="172" fontId="8" fillId="4" borderId="15" xfId="0" applyFont="1" applyFill="1" applyBorder="1" applyNumberFormat="1">
      <alignment horizontal="center" vertical="top"/>
    </xf>
    <xf numFmtId="2" fontId="4" fillId="5" borderId="16" xfId="0" applyFont="1" applyFill="1" applyBorder="1" applyNumberFormat="1">
      <alignment horizontal="center" vertical="top"/>
      <protection locked="0"/>
    </xf>
    <xf numFmtId="171" fontId="8" fillId="3" borderId="13" xfId="0" applyFont="1" applyFill="1" applyBorder="1" applyNumberFormat="1">
      <alignment horizontal="center" vertical="top"/>
    </xf>
    <xf numFmtId="171" fontId="8" fillId="3" borderId="14" xfId="0" applyFont="1" applyFill="1" applyBorder="1" applyNumberFormat="1">
      <alignment horizontal="center" vertical="top"/>
    </xf>
    <xf numFmtId="171" fontId="8" fillId="3" borderId="15" xfId="0" applyFont="1" applyFill="1" applyBorder="1" applyNumberFormat="1">
      <alignment horizontal="center" vertical="top"/>
    </xf>
    <xf numFmtId="0" fontId="4" fillId="0" borderId="7" xfId="0" applyFont="1" applyBorder="1">
      <alignment horizontal="center" vertical="center" wrapText="1"/>
    </xf>
    <xf numFmtId="0" fontId="4" fillId="0" borderId="8" xfId="0" applyFont="1" applyBorder="1">
      <alignment horizontal="center" vertical="center" wrapText="1"/>
    </xf>
    <xf numFmtId="0" fontId="4" fillId="0" borderId="9" xfId="0" applyFont="1" applyBorder="1">
      <alignment horizontal="center" vertical="center" wrapText="1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 wrapText="1"/>
    </xf>
    <xf numFmtId="172" fontId="12" fillId="5" borderId="4" xfId="0" applyFont="1" applyFill="1" applyBorder="1" applyNumberFormat="1">
      <alignment horizontal="center" vertical="top" wrapText="1"/>
    </xf>
    <xf numFmtId="172" fontId="12" fillId="5" borderId="2" xfId="0" applyFont="1" applyFill="1" applyBorder="1" applyNumberFormat="1">
      <alignment horizontal="center" vertical="top" wrapText="1"/>
    </xf>
    <xf numFmtId="0" fontId="8" fillId="0" borderId="19" xfId="0" applyFont="1" applyBorder="1">
      <alignment horizontal="left" vertical="center"/>
    </xf>
    <xf numFmtId="0" fontId="8" fillId="0" borderId="20" xfId="0" applyFont="1" applyBorder="1">
      <alignment vertical="center"/>
    </xf>
    <xf numFmtId="0" fontId="8" fillId="0" borderId="20" xfId="0" applyFont="1" applyBorder="1">
      <alignment horizontal="center" vertical="top"/>
    </xf>
    <xf numFmtId="0" fontId="8" fillId="0" borderId="21" xfId="0" applyFont="1" applyBorder="1">
      <alignment horizontal="center" vertical="top"/>
    </xf>
    <xf numFmtId="0" fontId="7" fillId="4" borderId="22" xfId="0" applyFont="1" applyFill="1" applyBorder="1">
      <alignment vertical="top"/>
      <protection locked="0"/>
    </xf>
    <xf numFmtId="0" fontId="8" fillId="0" borderId="19" xfId="0" applyFont="1" applyBorder="1">
      <alignment horizontal="center" vertical="top"/>
    </xf>
    <xf numFmtId="2" fontId="3" fillId="5" borderId="23" xfId="0" applyFont="1" applyFill="1" applyBorder="1" applyNumberFormat="1">
      <alignment horizontal="center" vertical="top"/>
      <protection locked="0"/>
    </xf>
    <xf numFmtId="0" fontId="13" fillId="7" borderId="6" xfId="1" applyFont="1" applyFill="1" applyBorder="1">
      <alignment vertical="top" wrapText="1"/>
      <protection locked="0"/>
    </xf>
    <xf numFmtId="0" fontId="10" fillId="6" borderId="5" xfId="0" applyFont="1" applyFill="1" applyBorder="1">
      <alignment horizontal="left" vertical="center" wrapText="1" shrinkToFit="1"/>
    </xf>
    <xf numFmtId="0" fontId="10" fillId="6" borderId="5" xfId="0" applyFont="1" applyFill="1" applyBorder="1">
      <alignment horizontal="center" vertical="center" wrapText="1" shrinkToFit="1"/>
    </xf>
    <xf numFmtId="172" fontId="11" fillId="6" borderId="10" xfId="0" applyFont="1" applyFill="1" applyBorder="1" applyNumberFormat="1">
      <alignment horizontal="center" vertical="top" wrapText="1"/>
    </xf>
    <xf numFmtId="172" fontId="11" fillId="6" borderId="11" xfId="0" applyFont="1" applyFill="1" applyBorder="1" applyNumberFormat="1">
      <alignment horizontal="center" vertical="top" wrapText="1"/>
    </xf>
    <xf numFmtId="172" fontId="12" fillId="5" borderId="12" xfId="0" applyFont="1" applyFill="1" applyBorder="1" applyNumberFormat="1">
      <alignment horizontal="center" vertical="top" wrapText="1"/>
    </xf>
    <xf numFmtId="172" fontId="12" fillId="5" borderId="10" xfId="0" applyFont="1" applyFill="1" applyBorder="1" applyNumberFormat="1">
      <alignment horizontal="center" vertical="top" wrapText="1"/>
    </xf>
    <xf numFmtId="2" fontId="4" fillId="5" borderId="24" xfId="0" applyFont="1" applyFill="1" applyBorder="1" applyNumberFormat="1">
      <alignment horizontal="center" vertical="top"/>
      <protection locked="0"/>
    </xf>
    <xf numFmtId="37" fontId="8" fillId="8" borderId="3" xfId="0" applyFont="1" applyFill="1" applyBorder="1" applyNumberFormat="1">
      <alignment horizontal="center" vertical="top"/>
    </xf>
    <xf numFmtId="37" fontId="8" fillId="8" borderId="4" xfId="0" applyFont="1" applyFill="1" applyBorder="1" applyNumberFormat="1">
      <alignment horizontal="center" vertical="top"/>
    </xf>
    <xf numFmtId="37" fontId="8" fillId="8" borderId="2" xfId="0" applyFont="1" applyFill="1" applyBorder="1" applyNumberFormat="1">
      <alignment horizontal="center" vertical="top"/>
    </xf>
    <xf numFmtId="171" fontId="4" fillId="8" borderId="3" xfId="0" applyFont="1" applyFill="1" applyBorder="1" applyNumberFormat="1">
      <alignment horizontal="center" vertical="top"/>
    </xf>
    <xf numFmtId="171" fontId="4" fillId="8" borderId="4" xfId="0" applyFont="1" applyFill="1" applyBorder="1" applyNumberFormat="1">
      <alignment horizontal="center" vertical="top"/>
    </xf>
    <xf numFmtId="171" fontId="4" fillId="8" borderId="2" xfId="0" applyFont="1" applyFill="1" applyBorder="1" applyNumberFormat="1">
      <alignment horizontal="center" vertical="top"/>
    </xf>
    <xf numFmtId="171" fontId="4" fillId="8" borderId="11" xfId="0" applyFont="1" applyFill="1" applyBorder="1" applyNumberFormat="1">
      <alignment horizontal="center" vertical="top"/>
    </xf>
    <xf numFmtId="171" fontId="4" fillId="8" borderId="12" xfId="0" applyFont="1" applyFill="1" applyBorder="1" applyNumberFormat="1">
      <alignment horizontal="center" vertical="top"/>
    </xf>
    <xf numFmtId="171" fontId="4" fillId="8" borderId="10" xfId="0" applyFont="1" applyFill="1" applyBorder="1" applyNumberFormat="1">
      <alignment horizontal="center" vertical="top"/>
    </xf>
    <xf numFmtId="0" fontId="4" fillId="9" borderId="25" xfId="0" applyFont="1" applyFill="1" applyBorder="1">
      <alignment horizontal="center" vertical="center" wrapText="1"/>
    </xf>
    <xf numFmtId="0" fontId="4" fillId="9" borderId="26" xfId="0" applyFont="1" applyFill="1" applyBorder="1">
      <alignment horizontal="center" vertical="center" wrapText="1"/>
    </xf>
    <xf numFmtId="0" fontId="4" fillId="9" borderId="27" xfId="0" applyFont="1" applyFill="1" applyBorder="1">
      <alignment horizontal="center" vertical="center" wrapText="1"/>
    </xf>
    <xf numFmtId="0" fontId="4" fillId="0" borderId="7" xfId="0" applyFont="1" applyBorder="1">
      <alignment horizontal="center" vertical="center"/>
    </xf>
    <xf numFmtId="0" fontId="4" fillId="0" borderId="2" xfId="0" applyFont="1" applyBorder="1">
      <alignment horizontal="center" vertical="center"/>
    </xf>
    <xf numFmtId="0" fontId="4" fillId="0" borderId="10" xfId="0" applyFont="1" applyBorder="1">
      <alignment horizontal="center" vertical="center"/>
    </xf>
    <xf numFmtId="0" fontId="4" fillId="0" borderId="28" xfId="0" applyFont="1" applyBorder="1">
      <alignment horizontal="center" vertical="center" wrapText="1"/>
    </xf>
    <xf numFmtId="0" fontId="4" fillId="0" borderId="29" xfId="0" applyFont="1" applyBorder="1">
      <alignment horizontal="center" vertical="center" wrapText="1"/>
    </xf>
    <xf numFmtId="0" fontId="4" fillId="0" borderId="30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0" fontId="4" fillId="0" borderId="21" xfId="0" applyFont="1" applyBorder="1">
      <alignment horizontal="center" vertical="center" wrapText="1"/>
    </xf>
    <xf numFmtId="0" fontId="5" fillId="0" borderId="9" xfId="0" applyFont="1" applyBorder="1">
      <alignment horizontal="center" vertical="center" wrapText="1"/>
    </xf>
    <xf numFmtId="0" fontId="5" fillId="0" borderId="4" xfId="0" applyFont="1" applyBorder="1">
      <alignment horizontal="center" vertical="center" wrapText="1"/>
    </xf>
    <xf numFmtId="0" fontId="5" fillId="0" borderId="12" xfId="0" applyFont="1" applyBorder="1">
      <alignment horizontal="center" vertical="center" wrapText="1"/>
    </xf>
    <xf numFmtId="0" fontId="4" fillId="0" borderId="4" xfId="0" applyFont="1" applyBorder="1">
      <alignment horizontal="center" vertical="center"/>
    </xf>
    <xf numFmtId="0" fontId="4" fillId="0" borderId="12" xfId="0" applyFont="1" applyBorder="1">
      <alignment horizontal="center" vertical="center"/>
    </xf>
    <xf numFmtId="0" fontId="4" fillId="0" borderId="3" xfId="0" applyFont="1" applyBorder="1">
      <alignment horizontal="center" vertical="center"/>
    </xf>
    <xf numFmtId="0" fontId="4" fillId="0" borderId="11" xfId="0" applyFont="1" applyBorder="1">
      <alignment horizontal="center" vertical="center"/>
    </xf>
    <xf numFmtId="2" fontId="3" fillId="5" borderId="23" xfId="0" applyFont="1" applyFill="1" applyBorder="1" applyNumberFormat="1">
      <alignment horizontal="center" vertical="top"/>
    </xf>
    <xf numFmtId="0" fontId="13" fillId="7" borderId="6" xfId="0" applyFont="1" applyFill="1" applyBorder="1">
      <alignment vertical="top" wrapText="1"/>
    </xf>
    <xf numFmtId="0" fontId="7" fillId="4" borderId="22" xfId="0" applyFont="1" applyFill="1" applyBorder="1">
      <alignment vertical="top"/>
    </xf>
    <xf numFmtId="2" fontId="4" fillId="5" borderId="1" xfId="0" applyFont="1" applyFill="1" applyBorder="1" applyNumberFormat="1">
      <alignment horizontal="center" vertical="top"/>
    </xf>
    <xf numFmtId="2" fontId="4" fillId="5" borderId="5" xfId="0" applyFont="1" applyFill="1" applyBorder="1" applyNumberFormat="1">
      <alignment horizontal="center" vertical="top"/>
    </xf>
    <xf numFmtId="2" fontId="4" fillId="5" borderId="6" xfId="0" applyFont="1" applyFill="1" applyBorder="1" applyNumberFormat="1">
      <alignment horizontal="center" vertical="top"/>
    </xf>
    <xf numFmtId="171" fontId="4" fillId="2" borderId="2" xfId="0" applyFont="1" applyFill="1" applyBorder="1" applyNumberFormat="1">
      <alignment horizontal="center" vertical="top"/>
    </xf>
    <xf numFmtId="2" fontId="4" fillId="5" borderId="16" xfId="0" applyFont="1" applyFill="1" applyBorder="1" applyNumberFormat="1">
      <alignment horizontal="center" vertical="top"/>
    </xf>
    <xf numFmtId="171" fontId="4" fillId="2" borderId="3" xfId="0" applyFont="1" applyFill="1" applyBorder="1" applyNumberFormat="1">
      <alignment horizontal="center" vertical="top"/>
    </xf>
    <xf numFmtId="171" fontId="4" fillId="2" borderId="4" xfId="0" applyFont="1" applyFill="1" applyBorder="1" applyNumberFormat="1">
      <alignment horizontal="center" vertical="top"/>
    </xf>
    <xf numFmtId="3" fontId="4" fillId="2" borderId="2" xfId="0" applyFont="1" applyFill="1" applyBorder="1" applyNumberFormat="1">
      <alignment horizontal="center" vertical="top"/>
    </xf>
    <xf numFmtId="3" fontId="4" fillId="2" borderId="3" xfId="0" applyFont="1" applyFill="1" applyBorder="1" applyNumberFormat="1">
      <alignment horizontal="center" vertical="top"/>
    </xf>
    <xf numFmtId="3" fontId="4" fillId="2" borderId="4" xfId="0" applyFont="1" applyFill="1" applyBorder="1" applyNumberFormat="1">
      <alignment horizontal="center" vertical="top"/>
    </xf>
    <xf numFmtId="171" fontId="9" fillId="2" borderId="2" xfId="0" applyFont="1" applyFill="1" applyBorder="1" applyNumberFormat="1">
      <alignment horizontal="center" vertical="top"/>
    </xf>
    <xf numFmtId="171" fontId="4" fillId="2" borderId="10" xfId="0" applyFont="1" applyFill="1" applyBorder="1" applyNumberFormat="1">
      <alignment horizontal="center" vertical="top"/>
    </xf>
    <xf numFmtId="171" fontId="4" fillId="2" borderId="11" xfId="0" applyFont="1" applyFill="1" applyBorder="1" applyNumberFormat="1">
      <alignment horizontal="center" vertical="top"/>
    </xf>
    <xf numFmtId="171" fontId="4" fillId="2" borderId="12" xfId="0" applyFont="1" applyFill="1" applyBorder="1" applyNumberFormat="1">
      <alignment horizontal="center" vertical="top"/>
    </xf>
    <xf numFmtId="2" fontId="4" fillId="5" borderId="24" xfId="0" applyFont="1" applyFill="1" applyBorder="1" applyNumberFormat="1">
      <alignment horizontal="center" vertical="top"/>
    </xf>
  </cellXfs>
  <cellStyles count="2">
    <cellStyle name="Normal" xfId="0" builtinId="0"/>
    <cellStyle name="Обычный 3" xfId="1"/>
  </cellStyles>
  <dxfs count="286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646C6E3-0072-E218-B6AE-AC4B03FF22EC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B3AD265-D54C-C481-0774-407CA9285635}" mc:Ignorable="x14ac xr xr2 xr3">
  <dimension ref="A1:L122"/>
  <sheetViews>
    <sheetView topLeftCell="A1" zoomScale="110" workbookViewId="0" tabSelected="1">
      <pane ySplit="3" topLeftCell="A4" activePane="bottomLeft" state="frozen"/>
    </sheetView>
  </sheetViews>
  <sheetFormatPr defaultColWidth="8.16015625" customHeight="1" defaultRowHeight="11.25"/>
  <cols>
    <col min="1" max="1" style="5" width="39.5" customWidth="1"/>
    <col min="2" max="2" style="6" width="23.16015625" customWidth="1"/>
    <col min="3" max="3" style="7" width="11.16015625" customWidth="1"/>
    <col min="4" max="4" style="7" width="10.66015625" customWidth="1"/>
    <col min="5" max="5" style="7" width="10.5" customWidth="1"/>
    <col min="6" max="6" style="7" width="12.66015625" customWidth="1"/>
    <col min="7" max="7" style="7" width="10.83203125" customWidth="1"/>
    <col min="8" max="11" style="7" width="11.16015625" customWidth="1"/>
    <col min="12" max="12" style="44" width="31.33203125" customWidth="1"/>
  </cols>
  <sheetData>
    <row s="3" customFormat="1" customHeight="1" ht="11.25">
      <c r="A1" s="93" t="s">
        <v>2</v>
      </c>
      <c r="B1" s="101" t="s">
        <v>3</v>
      </c>
      <c r="C1" s="59" t="s">
        <v>4</v>
      </c>
      <c r="D1" s="60" t="s">
        <v>4</v>
      </c>
      <c r="E1" s="61" t="s">
        <v>5</v>
      </c>
      <c r="F1" s="96" t="s">
        <v>6</v>
      </c>
      <c r="G1" s="97"/>
      <c r="H1" s="97"/>
      <c r="I1" s="97"/>
      <c r="J1" s="97"/>
      <c r="K1" s="98"/>
      <c r="L1" s="90" t="s">
        <v>7</v>
      </c>
    </row>
    <row s="3" customFormat="1" customHeight="1" ht="11.25">
      <c r="A2" s="94"/>
      <c r="B2" s="102"/>
      <c r="C2" s="94">
        <v>2022</v>
      </c>
      <c r="D2" s="106">
        <v>2023</v>
      </c>
      <c r="E2" s="104">
        <v>2024</v>
      </c>
      <c r="F2" s="99">
        <v>2025</v>
      </c>
      <c r="G2" s="100"/>
      <c r="H2" s="99">
        <v>2026</v>
      </c>
      <c r="I2" s="100"/>
      <c r="J2" s="99">
        <v>2027</v>
      </c>
      <c r="K2" s="100"/>
      <c r="L2" s="91"/>
    </row>
    <row s="3" customFormat="1" customHeight="1" ht="11.25">
      <c r="A3" s="95"/>
      <c r="B3" s="103"/>
      <c r="C3" s="95"/>
      <c r="D3" s="107"/>
      <c r="E3" s="105"/>
      <c r="F3" s="62" t="s">
        <v>8</v>
      </c>
      <c r="G3" s="63" t="s">
        <v>9</v>
      </c>
      <c r="H3" s="62" t="s">
        <v>8</v>
      </c>
      <c r="I3" s="63" t="s">
        <v>9</v>
      </c>
      <c r="J3" s="62" t="s">
        <v>8</v>
      </c>
      <c r="K3" s="63" t="s">
        <v>9</v>
      </c>
      <c r="L3" s="92"/>
    </row>
    <row s="4" customFormat="1" customHeight="1" ht="15">
      <c r="A4" s="66" t="s">
        <v>10</v>
      </c>
      <c r="B4" s="67"/>
      <c r="C4" s="68"/>
      <c r="D4" s="68"/>
      <c r="E4" s="69"/>
      <c r="F4" s="71"/>
      <c r="G4" s="69"/>
      <c r="H4" s="71"/>
      <c r="I4" s="69"/>
      <c r="J4" s="71"/>
      <c r="K4" s="69"/>
      <c r="L4" s="108"/>
    </row>
    <row s="3" customFormat="1" customHeight="1" ht="36">
      <c r="A5" s="49" t="s">
        <v>11</v>
      </c>
      <c r="B5" s="50" t="s">
        <v>12</v>
      </c>
      <c r="C5" s="81">
        <v>1588</v>
      </c>
      <c r="D5" s="81">
        <v>1579</v>
      </c>
      <c r="E5" s="82">
        <v>1560</v>
      </c>
      <c r="F5" s="83">
        <v>1536</v>
      </c>
      <c r="G5" s="82">
        <v>1550</v>
      </c>
      <c r="H5" s="83">
        <v>1529</v>
      </c>
      <c r="I5" s="82">
        <v>1543</v>
      </c>
      <c r="J5" s="83">
        <v>1522</v>
      </c>
      <c r="K5" s="82">
        <v>1536</v>
      </c>
      <c r="L5" s="109" t="s">
        <v>13</v>
      </c>
    </row>
    <row customHeight="1" ht="11.25">
      <c r="A6" s="110" t="s">
        <v>14</v>
      </c>
      <c r="B6" s="51" t="s">
        <v>15</v>
      </c>
      <c r="C6" s="81">
        <v>93.91</v>
      </c>
      <c r="D6" s="81">
        <f t="shared" si="0" ref="D6:K6">D5/C5*100</f>
        <v>99.4332493702771</v>
      </c>
      <c r="E6" s="81">
        <f t="shared" si="0"/>
        <v>98.7967067764408</v>
      </c>
      <c r="F6" s="81">
        <f t="shared" si="0"/>
        <v>98.4615384615385</v>
      </c>
      <c r="G6" s="81">
        <f t="shared" si="0"/>
        <v>100.911458333333</v>
      </c>
      <c r="H6" s="81">
        <f t="shared" si="0"/>
        <v>98.6451612903226</v>
      </c>
      <c r="I6" s="81">
        <f t="shared" si="0"/>
        <v>100.915631131458</v>
      </c>
      <c r="J6" s="81">
        <f t="shared" si="0"/>
        <v>98.6390149060272</v>
      </c>
      <c r="K6" s="81">
        <f t="shared" si="0"/>
        <v>100.919842312746</v>
      </c>
      <c r="L6" s="111"/>
    </row>
    <row customHeight="1" ht="11.25">
      <c r="A7" s="18" t="s">
        <v>16</v>
      </c>
      <c r="B7" s="9"/>
      <c r="C7" s="22"/>
      <c r="D7" s="23"/>
      <c r="E7" s="24"/>
      <c r="F7" s="22"/>
      <c r="G7" s="24"/>
      <c r="H7" s="22"/>
      <c r="I7" s="24"/>
      <c r="J7" s="22"/>
      <c r="K7" s="24"/>
      <c r="L7" s="111"/>
    </row>
    <row customHeight="1" ht="19.5">
      <c r="A8" s="19" t="s">
        <v>17</v>
      </c>
      <c r="B8" s="9" t="s">
        <v>12</v>
      </c>
      <c r="C8" s="84">
        <v>148</v>
      </c>
      <c r="D8" s="84">
        <v>161</v>
      </c>
      <c r="E8" s="85">
        <v>159</v>
      </c>
      <c r="F8" s="86">
        <v>156</v>
      </c>
      <c r="G8" s="85">
        <v>157</v>
      </c>
      <c r="H8" s="86">
        <v>156</v>
      </c>
      <c r="I8" s="85">
        <v>157</v>
      </c>
      <c r="J8" s="86">
        <v>156</v>
      </c>
      <c r="K8" s="85">
        <v>157</v>
      </c>
      <c r="L8" s="111"/>
    </row>
    <row customHeight="1" ht="29.25">
      <c r="A9" s="18" t="s">
        <v>18</v>
      </c>
      <c r="B9" s="9" t="s">
        <v>12</v>
      </c>
      <c r="C9" s="84">
        <v>136</v>
      </c>
      <c r="D9" s="84">
        <v>130</v>
      </c>
      <c r="E9" s="85">
        <v>129</v>
      </c>
      <c r="F9" s="86">
        <v>127</v>
      </c>
      <c r="G9" s="85">
        <v>128</v>
      </c>
      <c r="H9" s="86">
        <v>127</v>
      </c>
      <c r="I9" s="85">
        <v>128</v>
      </c>
      <c r="J9" s="86">
        <v>127</v>
      </c>
      <c r="K9" s="85">
        <v>128</v>
      </c>
      <c r="L9" s="111"/>
    </row>
    <row customHeight="1" ht="11.25">
      <c r="A10" s="18" t="s">
        <v>19</v>
      </c>
      <c r="B10" s="9" t="s">
        <v>12</v>
      </c>
      <c r="C10" s="84">
        <v>35</v>
      </c>
      <c r="D10" s="84">
        <v>31</v>
      </c>
      <c r="E10" s="85">
        <v>30</v>
      </c>
      <c r="F10" s="86">
        <v>29</v>
      </c>
      <c r="G10" s="85">
        <v>29</v>
      </c>
      <c r="H10" s="86">
        <v>29</v>
      </c>
      <c r="I10" s="85">
        <v>29</v>
      </c>
      <c r="J10" s="86">
        <v>29</v>
      </c>
      <c r="K10" s="85">
        <v>29</v>
      </c>
      <c r="L10" s="111"/>
    </row>
    <row customHeight="1" ht="11.25">
      <c r="A11" s="19" t="s">
        <v>20</v>
      </c>
      <c r="B11" s="9" t="s">
        <v>12</v>
      </c>
      <c r="C11" s="84">
        <v>349</v>
      </c>
      <c r="D11" s="84">
        <v>346</v>
      </c>
      <c r="E11" s="85">
        <v>343</v>
      </c>
      <c r="F11" s="86">
        <v>333</v>
      </c>
      <c r="G11" s="85">
        <v>336</v>
      </c>
      <c r="H11" s="86">
        <v>330</v>
      </c>
      <c r="I11" s="85">
        <v>333</v>
      </c>
      <c r="J11" s="86">
        <v>328</v>
      </c>
      <c r="K11" s="85">
        <v>331</v>
      </c>
      <c r="L11" s="111"/>
    </row>
    <row customHeight="1" ht="11.25">
      <c r="A12" s="19" t="s">
        <v>21</v>
      </c>
      <c r="B12" s="9" t="s">
        <v>12</v>
      </c>
      <c r="C12" s="84"/>
      <c r="D12" s="84"/>
      <c r="E12" s="85"/>
      <c r="F12" s="86"/>
      <c r="G12" s="85"/>
      <c r="H12" s="86"/>
      <c r="I12" s="85"/>
      <c r="J12" s="86"/>
      <c r="K12" s="85"/>
      <c r="L12" s="111"/>
    </row>
    <row customHeight="1" ht="11.25">
      <c r="A13" s="19" t="s">
        <v>22</v>
      </c>
      <c r="B13" s="9" t="s">
        <v>12</v>
      </c>
      <c r="C13" s="84">
        <v>270</v>
      </c>
      <c r="D13" s="84">
        <v>268</v>
      </c>
      <c r="E13" s="85">
        <v>267</v>
      </c>
      <c r="F13" s="86">
        <v>259</v>
      </c>
      <c r="G13" s="85">
        <v>260</v>
      </c>
      <c r="H13" s="86">
        <v>257</v>
      </c>
      <c r="I13" s="85">
        <v>258</v>
      </c>
      <c r="J13" s="86">
        <v>255</v>
      </c>
      <c r="K13" s="85">
        <v>256</v>
      </c>
      <c r="L13" s="111"/>
    </row>
    <row customHeight="1" ht="19.5">
      <c r="A14" s="19" t="s">
        <v>23</v>
      </c>
      <c r="B14" s="9" t="s">
        <v>12</v>
      </c>
      <c r="C14" s="84">
        <v>71</v>
      </c>
      <c r="D14" s="84">
        <v>70</v>
      </c>
      <c r="E14" s="85">
        <v>69</v>
      </c>
      <c r="F14" s="86">
        <v>68</v>
      </c>
      <c r="G14" s="85">
        <v>69</v>
      </c>
      <c r="H14" s="86">
        <v>67</v>
      </c>
      <c r="I14" s="85">
        <v>68</v>
      </c>
      <c r="J14" s="86">
        <v>67</v>
      </c>
      <c r="K14" s="85">
        <v>68</v>
      </c>
      <c r="L14" s="111"/>
    </row>
    <row customHeight="1" ht="29.25">
      <c r="A15" s="19" t="s">
        <v>24</v>
      </c>
      <c r="B15" s="9" t="s">
        <v>12</v>
      </c>
      <c r="C15" s="84">
        <v>8</v>
      </c>
      <c r="D15" s="84">
        <v>8</v>
      </c>
      <c r="E15" s="85">
        <v>7</v>
      </c>
      <c r="F15" s="86">
        <v>6</v>
      </c>
      <c r="G15" s="85">
        <v>7</v>
      </c>
      <c r="H15" s="86">
        <v>6</v>
      </c>
      <c r="I15" s="85">
        <v>7</v>
      </c>
      <c r="J15" s="86">
        <v>6</v>
      </c>
      <c r="K15" s="85">
        <v>7</v>
      </c>
      <c r="L15" s="111"/>
    </row>
    <row customHeight="1" ht="11.25">
      <c r="A16" s="19" t="s">
        <v>25</v>
      </c>
      <c r="B16" s="9" t="s">
        <v>12</v>
      </c>
      <c r="C16" s="84">
        <v>3</v>
      </c>
      <c r="D16" s="84">
        <v>3</v>
      </c>
      <c r="E16" s="85">
        <v>3</v>
      </c>
      <c r="F16" s="86">
        <v>3</v>
      </c>
      <c r="G16" s="85">
        <v>3</v>
      </c>
      <c r="H16" s="86">
        <v>3</v>
      </c>
      <c r="I16" s="85">
        <v>3</v>
      </c>
      <c r="J16" s="86">
        <v>3</v>
      </c>
      <c r="K16" s="85">
        <v>3</v>
      </c>
      <c r="L16" s="111"/>
    </row>
    <row customHeight="1" ht="19.5">
      <c r="A17" s="19" t="s">
        <v>26</v>
      </c>
      <c r="B17" s="9" t="s">
        <v>12</v>
      </c>
      <c r="C17" s="84">
        <v>226</v>
      </c>
      <c r="D17" s="84">
        <v>212</v>
      </c>
      <c r="E17" s="85">
        <v>211</v>
      </c>
      <c r="F17" s="86">
        <v>208</v>
      </c>
      <c r="G17" s="85">
        <v>209</v>
      </c>
      <c r="H17" s="86">
        <v>207</v>
      </c>
      <c r="I17" s="85">
        <v>208</v>
      </c>
      <c r="J17" s="86">
        <v>206</v>
      </c>
      <c r="K17" s="85">
        <v>207</v>
      </c>
      <c r="L17" s="111"/>
    </row>
    <row customHeight="1" ht="11.25">
      <c r="A18" s="19" t="s">
        <v>27</v>
      </c>
      <c r="B18" s="9" t="s">
        <v>12</v>
      </c>
      <c r="C18" s="84">
        <v>98</v>
      </c>
      <c r="D18" s="84">
        <v>100</v>
      </c>
      <c r="E18" s="85">
        <v>98</v>
      </c>
      <c r="F18" s="86">
        <v>97</v>
      </c>
      <c r="G18" s="85">
        <v>98</v>
      </c>
      <c r="H18" s="86">
        <v>96</v>
      </c>
      <c r="I18" s="85">
        <v>97</v>
      </c>
      <c r="J18" s="86">
        <v>95</v>
      </c>
      <c r="K18" s="85">
        <v>96</v>
      </c>
      <c r="L18" s="111"/>
    </row>
    <row customHeight="1" ht="19.5">
      <c r="A19" s="19" t="s">
        <v>28</v>
      </c>
      <c r="B19" s="9" t="s">
        <v>12</v>
      </c>
      <c r="C19" s="84">
        <v>36</v>
      </c>
      <c r="D19" s="84">
        <v>36</v>
      </c>
      <c r="E19" s="85">
        <v>35</v>
      </c>
      <c r="F19" s="86">
        <v>34</v>
      </c>
      <c r="G19" s="85">
        <v>35</v>
      </c>
      <c r="H19" s="86">
        <v>34</v>
      </c>
      <c r="I19" s="85">
        <v>35</v>
      </c>
      <c r="J19" s="86">
        <v>34</v>
      </c>
      <c r="K19" s="85">
        <v>35</v>
      </c>
      <c r="L19" s="111"/>
    </row>
    <row customHeight="1" ht="19.5">
      <c r="A20" s="19" t="s">
        <v>29</v>
      </c>
      <c r="B20" s="9" t="s">
        <v>12</v>
      </c>
      <c r="C20" s="84">
        <v>10</v>
      </c>
      <c r="D20" s="84">
        <v>10</v>
      </c>
      <c r="E20" s="85">
        <v>9</v>
      </c>
      <c r="F20" s="86">
        <v>8</v>
      </c>
      <c r="G20" s="85">
        <v>9</v>
      </c>
      <c r="H20" s="86">
        <v>8</v>
      </c>
      <c r="I20" s="85">
        <v>9</v>
      </c>
      <c r="J20" s="86">
        <v>8</v>
      </c>
      <c r="K20" s="85">
        <v>9</v>
      </c>
      <c r="L20" s="111"/>
    </row>
    <row customHeight="1" ht="11.25">
      <c r="A21" s="19" t="s">
        <v>30</v>
      </c>
      <c r="B21" s="9" t="s">
        <v>12</v>
      </c>
      <c r="C21" s="84">
        <v>24</v>
      </c>
      <c r="D21" s="84">
        <v>24</v>
      </c>
      <c r="E21" s="85">
        <v>23</v>
      </c>
      <c r="F21" s="86">
        <v>23</v>
      </c>
      <c r="G21" s="85">
        <v>24</v>
      </c>
      <c r="H21" s="86">
        <v>23</v>
      </c>
      <c r="I21" s="85">
        <v>24</v>
      </c>
      <c r="J21" s="86">
        <v>23</v>
      </c>
      <c r="K21" s="85">
        <v>24</v>
      </c>
      <c r="L21" s="111"/>
    </row>
    <row customHeight="1" ht="19.5">
      <c r="A22" s="19" t="s">
        <v>31</v>
      </c>
      <c r="B22" s="9" t="s">
        <v>12</v>
      </c>
      <c r="C22" s="84"/>
      <c r="D22" s="84"/>
      <c r="E22" s="85"/>
      <c r="F22" s="86"/>
      <c r="G22" s="85"/>
      <c r="H22" s="86"/>
      <c r="I22" s="85"/>
      <c r="J22" s="86"/>
      <c r="K22" s="85"/>
      <c r="L22" s="111"/>
    </row>
    <row customHeight="1" ht="19.5">
      <c r="A23" s="19" t="s">
        <v>32</v>
      </c>
      <c r="B23" s="9" t="s">
        <v>12</v>
      </c>
      <c r="C23" s="84">
        <v>2</v>
      </c>
      <c r="D23" s="84">
        <v>2</v>
      </c>
      <c r="E23" s="85">
        <v>2</v>
      </c>
      <c r="F23" s="86">
        <v>2</v>
      </c>
      <c r="G23" s="85">
        <v>2</v>
      </c>
      <c r="H23" s="86">
        <v>2</v>
      </c>
      <c r="I23" s="85">
        <v>2</v>
      </c>
      <c r="J23" s="86">
        <v>2</v>
      </c>
      <c r="K23" s="85">
        <v>2</v>
      </c>
      <c r="L23" s="111"/>
    </row>
    <row customHeight="1" ht="19.5">
      <c r="A24" s="19" t="s">
        <v>33</v>
      </c>
      <c r="B24" s="9" t="s">
        <v>12</v>
      </c>
      <c r="C24" s="84">
        <v>13</v>
      </c>
      <c r="D24" s="84">
        <v>13</v>
      </c>
      <c r="E24" s="85">
        <v>12</v>
      </c>
      <c r="F24" s="86">
        <v>13</v>
      </c>
      <c r="G24" s="85">
        <v>13</v>
      </c>
      <c r="H24" s="86">
        <v>13</v>
      </c>
      <c r="I24" s="85">
        <v>13</v>
      </c>
      <c r="J24" s="86">
        <v>13</v>
      </c>
      <c r="K24" s="85">
        <v>13</v>
      </c>
      <c r="L24" s="111"/>
    </row>
    <row customHeight="1" ht="29.25">
      <c r="A25" s="19" t="s">
        <v>34</v>
      </c>
      <c r="B25" s="9" t="s">
        <v>12</v>
      </c>
      <c r="C25" s="84">
        <v>247</v>
      </c>
      <c r="D25" s="84">
        <v>240</v>
      </c>
      <c r="E25" s="85">
        <v>238</v>
      </c>
      <c r="F25" s="86">
        <v>236</v>
      </c>
      <c r="G25" s="85">
        <v>237</v>
      </c>
      <c r="H25" s="86">
        <v>235</v>
      </c>
      <c r="I25" s="85">
        <v>236</v>
      </c>
      <c r="J25" s="86">
        <v>234</v>
      </c>
      <c r="K25" s="85">
        <v>235</v>
      </c>
      <c r="L25" s="111"/>
    </row>
    <row customHeight="1" ht="11.25">
      <c r="A26" s="19" t="s">
        <v>35</v>
      </c>
      <c r="B26" s="9" t="s">
        <v>12</v>
      </c>
      <c r="C26" s="84">
        <v>174</v>
      </c>
      <c r="D26" s="84">
        <v>165</v>
      </c>
      <c r="E26" s="85">
        <v>163</v>
      </c>
      <c r="F26" s="86">
        <v>162</v>
      </c>
      <c r="G26" s="85">
        <v>163</v>
      </c>
      <c r="H26" s="86">
        <v>162</v>
      </c>
      <c r="I26" s="85">
        <v>163</v>
      </c>
      <c r="J26" s="86">
        <v>161</v>
      </c>
      <c r="K26" s="85">
        <v>162</v>
      </c>
      <c r="L26" s="111"/>
    </row>
    <row customHeight="1" ht="19.5">
      <c r="A27" s="19" t="s">
        <v>36</v>
      </c>
      <c r="B27" s="9" t="s">
        <v>12</v>
      </c>
      <c r="C27" s="84">
        <v>213</v>
      </c>
      <c r="D27" s="84">
        <v>211</v>
      </c>
      <c r="E27" s="85">
        <v>210</v>
      </c>
      <c r="F27" s="86">
        <v>209</v>
      </c>
      <c r="G27" s="85">
        <v>210</v>
      </c>
      <c r="H27" s="86">
        <v>208</v>
      </c>
      <c r="I27" s="85">
        <v>209</v>
      </c>
      <c r="J27" s="86">
        <v>207</v>
      </c>
      <c r="K27" s="85">
        <v>208</v>
      </c>
      <c r="L27" s="111"/>
    </row>
    <row customHeight="1" ht="19.5">
      <c r="A28" s="19" t="s">
        <v>37</v>
      </c>
      <c r="B28" s="9" t="s">
        <v>12</v>
      </c>
      <c r="C28" s="84">
        <v>37</v>
      </c>
      <c r="D28" s="84">
        <v>46</v>
      </c>
      <c r="E28" s="85">
        <v>45</v>
      </c>
      <c r="F28" s="86">
        <v>44</v>
      </c>
      <c r="G28" s="85">
        <v>45</v>
      </c>
      <c r="H28" s="86">
        <v>44</v>
      </c>
      <c r="I28" s="85">
        <v>45</v>
      </c>
      <c r="J28" s="86">
        <v>44</v>
      </c>
      <c r="K28" s="85">
        <v>45</v>
      </c>
      <c r="L28" s="111"/>
    </row>
    <row customHeight="1" ht="11.25">
      <c r="A29" s="20" t="s">
        <v>38</v>
      </c>
      <c r="B29" s="16" t="s">
        <v>12</v>
      </c>
      <c r="C29" s="87">
        <v>8</v>
      </c>
      <c r="D29" s="87">
        <v>10</v>
      </c>
      <c r="E29" s="88">
        <v>9</v>
      </c>
      <c r="F29" s="89">
        <v>8</v>
      </c>
      <c r="G29" s="88">
        <v>9</v>
      </c>
      <c r="H29" s="89">
        <v>8</v>
      </c>
      <c r="I29" s="88">
        <v>9</v>
      </c>
      <c r="J29" s="89">
        <v>8</v>
      </c>
      <c r="K29" s="88">
        <v>9</v>
      </c>
      <c r="L29" s="112"/>
    </row>
    <row s="3" customFormat="1" customHeight="1" ht="11.25">
      <c r="A30" s="17" t="s">
        <v>39</v>
      </c>
      <c r="B30" s="21" t="s">
        <v>40</v>
      </c>
      <c r="C30" s="28">
        <f t="shared" si="1" ref="C30:K30">SUM(C33,C36,C41,C42,C43,C44,C45,C46,C47,C48,C49,C50,C51,C52,C53,C54)</f>
        <v>454368.2</v>
      </c>
      <c r="D30" s="29">
        <f t="shared" si="1"/>
        <v>514049.2485</v>
      </c>
      <c r="E30" s="30">
        <f t="shared" si="1"/>
        <v>560313.680865</v>
      </c>
      <c r="F30" s="28">
        <f t="shared" si="1"/>
        <v>598237.016468</v>
      </c>
      <c r="G30" s="30">
        <f t="shared" si="1"/>
        <v>608161.7819216</v>
      </c>
      <c r="H30" s="28">
        <f t="shared" si="1"/>
        <v>634236.50088</v>
      </c>
      <c r="I30" s="30">
        <f t="shared" si="1"/>
        <v>647812.741312</v>
      </c>
      <c r="J30" s="28">
        <f t="shared" si="1"/>
        <v>670017.6603856</v>
      </c>
      <c r="K30" s="30">
        <f t="shared" si="1"/>
        <v>687611.5950856</v>
      </c>
      <c r="L30" s="113"/>
    </row>
    <row s="3" customFormat="1" customHeight="1" ht="11.25">
      <c r="A31" s="110" t="s">
        <v>41</v>
      </c>
      <c r="B31" s="51" t="s">
        <v>15</v>
      </c>
      <c r="C31" s="114">
        <v>105.63</v>
      </c>
      <c r="D31" s="53">
        <f t="shared" si="2" ref="D31:F121">IF((ISERROR(D30/C30)),0,(D30/C30)*100)</f>
        <v>113.134952776185</v>
      </c>
      <c r="E31" s="54">
        <f t="shared" si="2"/>
        <v>109</v>
      </c>
      <c r="F31" s="52">
        <f t="shared" si="2"/>
        <v>106.768233026981</v>
      </c>
      <c r="G31" s="54">
        <f t="shared" si="3" ref="G31:K121">IF((ISERROR(G30/E30)),0,(G30/E30)*100)</f>
        <v>108.539520395564</v>
      </c>
      <c r="H31" s="52">
        <f t="shared" si="3"/>
        <v>106.017595605257</v>
      </c>
      <c r="I31" s="54">
        <f t="shared" si="3"/>
        <v>106.519804527196</v>
      </c>
      <c r="J31" s="52">
        <f t="shared" si="3"/>
        <v>105.641611521247</v>
      </c>
      <c r="K31" s="54">
        <f t="shared" si="3"/>
        <v>106.143573788468</v>
      </c>
      <c r="L31" s="115"/>
    </row>
    <row customHeight="1" ht="11.25">
      <c r="A32" s="18" t="s">
        <v>16</v>
      </c>
      <c r="B32" s="9"/>
      <c r="C32" s="25"/>
      <c r="D32" s="26"/>
      <c r="E32" s="27"/>
      <c r="F32" s="25"/>
      <c r="G32" s="27"/>
      <c r="H32" s="25"/>
      <c r="I32" s="27"/>
      <c r="J32" s="25"/>
      <c r="K32" s="27"/>
      <c r="L32" s="111"/>
    </row>
    <row customHeight="1" ht="19.5">
      <c r="A33" s="19" t="s">
        <v>17</v>
      </c>
      <c r="B33" s="9" t="s">
        <v>40</v>
      </c>
      <c r="C33" s="114">
        <v>44600.1</v>
      </c>
      <c r="D33" s="116">
        <v>49520</v>
      </c>
      <c r="E33" s="117">
        <f t="shared" si="4" ref="E33:E54">D33*109%</f>
        <v>53976.8</v>
      </c>
      <c r="F33" s="114">
        <v>57406.80816</v>
      </c>
      <c r="G33" s="117">
        <v>58201.1919216</v>
      </c>
      <c r="H33" s="114">
        <v>61138.19088</v>
      </c>
      <c r="I33" s="117">
        <v>62275.371312</v>
      </c>
      <c r="J33" s="114">
        <v>64867.6403856</v>
      </c>
      <c r="K33" s="117">
        <v>66385.6100856</v>
      </c>
      <c r="L33" s="111"/>
    </row>
    <row customHeight="1" ht="29.25">
      <c r="A34" s="18" t="s">
        <v>18</v>
      </c>
      <c r="B34" s="9" t="s">
        <v>40</v>
      </c>
      <c r="C34" s="118">
        <v>36452.8</v>
      </c>
      <c r="D34" s="119">
        <v>38356</v>
      </c>
      <c r="E34" s="117">
        <f t="shared" si="4"/>
        <v>41808.04</v>
      </c>
      <c r="F34" s="114">
        <v>44617.32</v>
      </c>
      <c r="G34" s="120">
        <v>45300.51</v>
      </c>
      <c r="H34" s="118">
        <v>47517.52</v>
      </c>
      <c r="I34" s="120">
        <v>48471.51</v>
      </c>
      <c r="J34" s="114">
        <v>50416.13</v>
      </c>
      <c r="K34" s="117">
        <v>51670.67</v>
      </c>
      <c r="L34" s="111"/>
    </row>
    <row customHeight="1" ht="11.25">
      <c r="A35" s="18" t="s">
        <v>19</v>
      </c>
      <c r="B35" s="9" t="s">
        <v>40</v>
      </c>
      <c r="C35" s="118">
        <v>8147.3</v>
      </c>
      <c r="D35" s="119">
        <v>10164</v>
      </c>
      <c r="E35" s="117">
        <f t="shared" si="4"/>
        <v>11078.76</v>
      </c>
      <c r="F35" s="114">
        <v>11609.05</v>
      </c>
      <c r="G35" s="120">
        <v>11694.73</v>
      </c>
      <c r="H35" s="118">
        <v>12363.62</v>
      </c>
      <c r="I35" s="120">
        <v>12513.34</v>
      </c>
      <c r="J35" s="114">
        <v>13117.78</v>
      </c>
      <c r="K35" s="117">
        <v>13339.23</v>
      </c>
      <c r="L35" s="111"/>
    </row>
    <row customHeight="1" ht="11.25">
      <c r="A36" s="19" t="s">
        <v>20</v>
      </c>
      <c r="B36" s="9" t="s">
        <v>40</v>
      </c>
      <c r="C36" s="25">
        <f t="shared" si="5" ref="C36:K36">SUM(C37,C38,C39,C40)</f>
        <v>78397</v>
      </c>
      <c r="D36" s="26">
        <f t="shared" si="5"/>
        <v>97687.3305</v>
      </c>
      <c r="E36" s="26">
        <f t="shared" si="5"/>
        <v>106479.190245</v>
      </c>
      <c r="F36" s="26">
        <f t="shared" si="5"/>
        <v>112174.84</v>
      </c>
      <c r="G36" s="26">
        <f t="shared" si="5"/>
        <v>114221.11</v>
      </c>
      <c r="H36" s="26">
        <f t="shared" si="5"/>
        <v>118309.41</v>
      </c>
      <c r="I36" s="26">
        <f t="shared" si="5"/>
        <v>121045.98</v>
      </c>
      <c r="J36" s="26">
        <f t="shared" si="5"/>
        <v>124867.96</v>
      </c>
      <c r="K36" s="26">
        <f t="shared" si="5"/>
        <v>128365.455</v>
      </c>
      <c r="L36" s="111"/>
    </row>
    <row customHeight="1" ht="11.25">
      <c r="A37" s="19" t="s">
        <v>21</v>
      </c>
      <c r="B37" s="9" t="s">
        <v>40</v>
      </c>
      <c r="C37" s="114">
        <v>0</v>
      </c>
      <c r="D37" s="116">
        <v>0</v>
      </c>
      <c r="E37" s="117">
        <v>0</v>
      </c>
      <c r="F37" s="114">
        <v>0</v>
      </c>
      <c r="G37" s="117">
        <v>0</v>
      </c>
      <c r="H37" s="114">
        <v>0</v>
      </c>
      <c r="I37" s="117">
        <v>0</v>
      </c>
      <c r="J37" s="114">
        <v>0</v>
      </c>
      <c r="K37" s="117">
        <v>0</v>
      </c>
      <c r="L37" s="111"/>
    </row>
    <row customHeight="1" ht="11.25">
      <c r="A38" s="19" t="s">
        <v>22</v>
      </c>
      <c r="B38" s="9" t="s">
        <v>40</v>
      </c>
      <c r="C38" s="114">
        <v>48681.5</v>
      </c>
      <c r="D38" s="116">
        <v>65830.3305</v>
      </c>
      <c r="E38" s="117">
        <f t="shared" si="4"/>
        <v>71755.060245</v>
      </c>
      <c r="F38" s="114">
        <v>75452.05</v>
      </c>
      <c r="G38" s="117">
        <v>76302.36</v>
      </c>
      <c r="H38" s="114">
        <v>79735.85</v>
      </c>
      <c r="I38" s="117">
        <v>81015.55</v>
      </c>
      <c r="J38" s="114">
        <v>83941.42</v>
      </c>
      <c r="K38" s="117">
        <v>85693.055</v>
      </c>
      <c r="L38" s="111"/>
    </row>
    <row customHeight="1" ht="19.5">
      <c r="A39" s="19" t="s">
        <v>23</v>
      </c>
      <c r="B39" s="9" t="s">
        <v>40</v>
      </c>
      <c r="C39" s="114">
        <v>27705.1</v>
      </c>
      <c r="D39" s="116">
        <v>29400</v>
      </c>
      <c r="E39" s="117">
        <f t="shared" si="4"/>
        <v>32046</v>
      </c>
      <c r="F39" s="114">
        <v>34234.42</v>
      </c>
      <c r="G39" s="117">
        <v>34994.23</v>
      </c>
      <c r="H39" s="114">
        <v>35923.45</v>
      </c>
      <c r="I39" s="117">
        <v>36901.19</v>
      </c>
      <c r="J39" s="114">
        <v>38114.77</v>
      </c>
      <c r="K39" s="117">
        <v>39336.63</v>
      </c>
      <c r="L39" s="111"/>
    </row>
    <row customHeight="1" ht="29.25">
      <c r="A40" s="19" t="s">
        <v>42</v>
      </c>
      <c r="B40" s="9" t="s">
        <v>40</v>
      </c>
      <c r="C40" s="114">
        <v>2010.4</v>
      </c>
      <c r="D40" s="116">
        <v>2457</v>
      </c>
      <c r="E40" s="117">
        <f t="shared" si="4"/>
        <v>2678.13</v>
      </c>
      <c r="F40" s="114">
        <v>2488.37</v>
      </c>
      <c r="G40" s="117">
        <v>2924.52</v>
      </c>
      <c r="H40" s="114">
        <v>2650.11</v>
      </c>
      <c r="I40" s="117">
        <v>3129.24</v>
      </c>
      <c r="J40" s="114">
        <v>2811.77</v>
      </c>
      <c r="K40" s="117">
        <v>3335.77</v>
      </c>
      <c r="L40" s="111"/>
    </row>
    <row customHeight="1" ht="11.25">
      <c r="A41" s="19" t="s">
        <v>25</v>
      </c>
      <c r="B41" s="9" t="s">
        <v>40</v>
      </c>
      <c r="C41" s="114">
        <v>664.7</v>
      </c>
      <c r="D41" s="116">
        <v>820</v>
      </c>
      <c r="E41" s="117">
        <f t="shared" si="4"/>
        <v>893.8</v>
      </c>
      <c r="F41" s="114">
        <f t="shared" si="6" ref="F41:F48">E41*108.4%</f>
        <v>968.8792</v>
      </c>
      <c r="G41" s="117">
        <v>976.03</v>
      </c>
      <c r="H41" s="114">
        <v>1031.86</v>
      </c>
      <c r="I41" s="117">
        <v>1044.35</v>
      </c>
      <c r="J41" s="114">
        <v>1094.8</v>
      </c>
      <c r="K41" s="117">
        <v>1113.28</v>
      </c>
      <c r="L41" s="111"/>
    </row>
    <row customHeight="1" ht="19.5">
      <c r="A42" s="19" t="s">
        <v>26</v>
      </c>
      <c r="B42" s="9" t="s">
        <v>40</v>
      </c>
      <c r="C42" s="121">
        <v>56467.3</v>
      </c>
      <c r="D42" s="116">
        <v>58541.2</v>
      </c>
      <c r="E42" s="117">
        <f t="shared" si="4"/>
        <v>63809.908</v>
      </c>
      <c r="F42" s="114">
        <v>68186.52</v>
      </c>
      <c r="G42" s="117">
        <v>69019.98</v>
      </c>
      <c r="H42" s="114">
        <v>72269.47</v>
      </c>
      <c r="I42" s="117">
        <v>73497.95</v>
      </c>
      <c r="J42" s="114">
        <v>76307.51</v>
      </c>
      <c r="K42" s="117">
        <v>77972.15</v>
      </c>
      <c r="L42" s="111"/>
    </row>
    <row customHeight="1" ht="11.25">
      <c r="A43" s="19" t="s">
        <v>27</v>
      </c>
      <c r="B43" s="9" t="s">
        <v>40</v>
      </c>
      <c r="C43" s="114">
        <v>24320</v>
      </c>
      <c r="D43" s="116">
        <v>26220</v>
      </c>
      <c r="E43" s="117">
        <f t="shared" si="4"/>
        <v>28579.8</v>
      </c>
      <c r="F43" s="114">
        <v>30664.44</v>
      </c>
      <c r="G43" s="117">
        <v>31209.2</v>
      </c>
      <c r="H43" s="114">
        <v>32320.93</v>
      </c>
      <c r="I43" s="117">
        <v>33053.05</v>
      </c>
      <c r="J43" s="114">
        <v>33935.34</v>
      </c>
      <c r="K43" s="117">
        <v>34871.32</v>
      </c>
      <c r="L43" s="111"/>
    </row>
    <row customHeight="1" ht="19.5">
      <c r="A44" s="19" t="s">
        <v>28</v>
      </c>
      <c r="B44" s="9" t="s">
        <v>40</v>
      </c>
      <c r="C44" s="114">
        <v>6945.9</v>
      </c>
      <c r="D44" s="116">
        <v>8640.7</v>
      </c>
      <c r="E44" s="117">
        <f t="shared" si="4"/>
        <v>9418.363</v>
      </c>
      <c r="F44" s="114">
        <v>9917.82</v>
      </c>
      <c r="G44" s="117">
        <v>10284.86</v>
      </c>
      <c r="H44" s="114">
        <v>10562.49</v>
      </c>
      <c r="I44" s="117">
        <v>11004.82</v>
      </c>
      <c r="J44" s="114">
        <v>11206.82</v>
      </c>
      <c r="K44" s="117">
        <v>11731.16</v>
      </c>
      <c r="L44" s="111"/>
    </row>
    <row customHeight="1" ht="19.5">
      <c r="A45" s="19" t="s">
        <v>29</v>
      </c>
      <c r="B45" s="9" t="s">
        <v>40</v>
      </c>
      <c r="C45" s="114">
        <v>3084.7</v>
      </c>
      <c r="D45" s="116">
        <v>3510.5</v>
      </c>
      <c r="E45" s="117">
        <f t="shared" si="4"/>
        <v>3826.445</v>
      </c>
      <c r="F45" s="114">
        <v>3318.3</v>
      </c>
      <c r="G45" s="117">
        <v>3760.64</v>
      </c>
      <c r="H45" s="114">
        <v>3533.99</v>
      </c>
      <c r="I45" s="117">
        <v>4023.9</v>
      </c>
      <c r="J45" s="114">
        <v>3749.56</v>
      </c>
      <c r="K45" s="117">
        <v>4289.47</v>
      </c>
      <c r="L45" s="111"/>
    </row>
    <row customHeight="1" ht="11.25">
      <c r="A46" s="19" t="s">
        <v>30</v>
      </c>
      <c r="B46" s="9" t="s">
        <v>40</v>
      </c>
      <c r="C46" s="114">
        <v>6135.5</v>
      </c>
      <c r="D46" s="116">
        <v>7740.9</v>
      </c>
      <c r="E46" s="117">
        <f t="shared" si="4"/>
        <v>8437.581</v>
      </c>
      <c r="F46" s="114">
        <f t="shared" si="6"/>
        <v>9146.337804</v>
      </c>
      <c r="G46" s="117">
        <v>9614.43</v>
      </c>
      <c r="H46" s="114">
        <v>9740.85</v>
      </c>
      <c r="I46" s="117">
        <v>10287.43</v>
      </c>
      <c r="J46" s="114">
        <v>10335.03</v>
      </c>
      <c r="K46" s="117">
        <v>10966.39</v>
      </c>
      <c r="L46" s="111"/>
    </row>
    <row customHeight="1" ht="19.5">
      <c r="A47" s="19" t="s">
        <v>31</v>
      </c>
      <c r="B47" s="9" t="s">
        <v>40</v>
      </c>
      <c r="C47" s="114">
        <v>0</v>
      </c>
      <c r="D47" s="116">
        <v>0</v>
      </c>
      <c r="E47" s="117">
        <f t="shared" si="4"/>
        <v>0</v>
      </c>
      <c r="F47" s="114">
        <f t="shared" si="6"/>
        <v>0</v>
      </c>
      <c r="G47" s="117">
        <v>0</v>
      </c>
      <c r="H47" s="114">
        <v>0</v>
      </c>
      <c r="I47" s="117">
        <v>0</v>
      </c>
      <c r="J47" s="114">
        <f>H47*104%</f>
        <v>0</v>
      </c>
      <c r="K47" s="117">
        <f>I47*105%</f>
        <v>0</v>
      </c>
      <c r="L47" s="111"/>
    </row>
    <row customHeight="1" ht="19.5">
      <c r="A48" s="19" t="s">
        <v>32</v>
      </c>
      <c r="B48" s="9" t="s">
        <v>40</v>
      </c>
      <c r="C48" s="114">
        <v>629.6</v>
      </c>
      <c r="D48" s="116">
        <v>653.4</v>
      </c>
      <c r="E48" s="117">
        <f t="shared" si="4"/>
        <v>712.206</v>
      </c>
      <c r="F48" s="114">
        <f t="shared" si="6"/>
        <v>772.031304</v>
      </c>
      <c r="G48" s="117">
        <v>777.73</v>
      </c>
      <c r="H48" s="114">
        <v>822.21</v>
      </c>
      <c r="I48" s="117">
        <v>832.17</v>
      </c>
      <c r="J48" s="114">
        <v>872.37</v>
      </c>
      <c r="K48" s="117">
        <v>887.09</v>
      </c>
      <c r="L48" s="111"/>
    </row>
    <row customHeight="1" ht="19.5">
      <c r="A49" s="19" t="s">
        <v>33</v>
      </c>
      <c r="B49" s="9" t="s">
        <v>40</v>
      </c>
      <c r="C49" s="114">
        <v>3084.1</v>
      </c>
      <c r="D49" s="116">
        <v>3114.945</v>
      </c>
      <c r="E49" s="117">
        <f t="shared" si="4"/>
        <v>3395.29005</v>
      </c>
      <c r="F49" s="114">
        <v>3987.2</v>
      </c>
      <c r="G49" s="117">
        <v>4016.63</v>
      </c>
      <c r="H49" s="114">
        <v>4246.37</v>
      </c>
      <c r="I49" s="117">
        <v>4297.79</v>
      </c>
      <c r="J49" s="114">
        <v>4505.4</v>
      </c>
      <c r="K49" s="117">
        <v>4581.44</v>
      </c>
      <c r="L49" s="111"/>
    </row>
    <row customHeight="1" ht="29.25">
      <c r="A50" s="19" t="s">
        <v>34</v>
      </c>
      <c r="B50" s="9" t="s">
        <v>40</v>
      </c>
      <c r="C50" s="114">
        <v>97648.1</v>
      </c>
      <c r="D50" s="116">
        <v>107293.248</v>
      </c>
      <c r="E50" s="117">
        <f t="shared" si="4"/>
        <v>116949.64032</v>
      </c>
      <c r="F50" s="114">
        <v>125708.23</v>
      </c>
      <c r="G50" s="117">
        <v>127172.56</v>
      </c>
      <c r="H50" s="114">
        <v>133311.98</v>
      </c>
      <c r="I50" s="117">
        <v>135500.51</v>
      </c>
      <c r="J50" s="114">
        <v>140842.27</v>
      </c>
      <c r="K50" s="117">
        <v>143831.42</v>
      </c>
      <c r="L50" s="111"/>
    </row>
    <row customHeight="1" ht="11.25">
      <c r="A51" s="19" t="s">
        <v>35</v>
      </c>
      <c r="B51" s="9" t="s">
        <v>40</v>
      </c>
      <c r="C51" s="114">
        <v>47590.2</v>
      </c>
      <c r="D51" s="116">
        <v>50635.22</v>
      </c>
      <c r="E51" s="117">
        <f t="shared" si="4"/>
        <v>55192.3898</v>
      </c>
      <c r="F51" s="114">
        <v>59461.57</v>
      </c>
      <c r="G51" s="117">
        <v>60270.16</v>
      </c>
      <c r="H51" s="114">
        <v>63326.52</v>
      </c>
      <c r="I51" s="117">
        <v>64489.14</v>
      </c>
      <c r="J51" s="114">
        <v>66774.75</v>
      </c>
      <c r="K51" s="117">
        <v>68323.66</v>
      </c>
      <c r="L51" s="111"/>
    </row>
    <row customHeight="1" ht="19.5">
      <c r="A52" s="19" t="s">
        <v>36</v>
      </c>
      <c r="B52" s="9" t="s">
        <v>40</v>
      </c>
      <c r="C52" s="114">
        <v>68611.3</v>
      </c>
      <c r="D52" s="116">
        <v>79409.7</v>
      </c>
      <c r="E52" s="117">
        <f t="shared" si="4"/>
        <v>86556.573</v>
      </c>
      <c r="F52" s="114">
        <v>93380.4</v>
      </c>
      <c r="G52" s="117">
        <v>94519.65</v>
      </c>
      <c r="H52" s="114">
        <v>98974.25</v>
      </c>
      <c r="I52" s="117">
        <v>100654.43</v>
      </c>
      <c r="J52" s="114">
        <v>104506.7</v>
      </c>
      <c r="K52" s="117">
        <v>106784.12</v>
      </c>
      <c r="L52" s="111"/>
    </row>
    <row customHeight="1" ht="19.5">
      <c r="A53" s="19" t="s">
        <v>37</v>
      </c>
      <c r="B53" s="9" t="s">
        <v>40</v>
      </c>
      <c r="C53" s="114">
        <v>14191.5</v>
      </c>
      <c r="D53" s="116">
        <v>17739.375</v>
      </c>
      <c r="E53" s="117">
        <f t="shared" si="4"/>
        <v>19335.91875</v>
      </c>
      <c r="F53" s="114">
        <v>20494.38</v>
      </c>
      <c r="G53" s="117">
        <v>21114.85</v>
      </c>
      <c r="H53" s="114">
        <v>21826.51</v>
      </c>
      <c r="I53" s="117">
        <v>22592.9</v>
      </c>
      <c r="J53" s="114">
        <v>23157.93</v>
      </c>
      <c r="K53" s="117">
        <v>24084.03</v>
      </c>
      <c r="L53" s="111"/>
    </row>
    <row customHeight="1" ht="11.25">
      <c r="A54" s="20" t="s">
        <v>38</v>
      </c>
      <c r="B54" s="16" t="s">
        <v>40</v>
      </c>
      <c r="C54" s="122">
        <v>1998.2</v>
      </c>
      <c r="D54" s="123">
        <v>2522.73</v>
      </c>
      <c r="E54" s="117">
        <f t="shared" si="4"/>
        <v>2749.7757</v>
      </c>
      <c r="F54" s="114">
        <v>2649.26</v>
      </c>
      <c r="G54" s="124">
        <v>3002.76</v>
      </c>
      <c r="H54" s="122">
        <v>2821.47</v>
      </c>
      <c r="I54" s="124">
        <v>3212.95</v>
      </c>
      <c r="J54" s="114">
        <v>2993.58</v>
      </c>
      <c r="K54" s="117">
        <v>3425</v>
      </c>
      <c r="L54" s="111"/>
    </row>
    <row customHeight="1" ht="27">
      <c r="A55" s="17" t="s">
        <v>43</v>
      </c>
      <c r="B55" s="21" t="s">
        <v>44</v>
      </c>
      <c r="C55" s="38">
        <f t="shared" si="7" ref="C55:K55">IF(ISERROR(C30/C5),0,(C30/C5/12)*1000)</f>
        <v>23843.8392107473</v>
      </c>
      <c r="D55" s="39">
        <f t="shared" si="7"/>
        <v>27129.4726884104</v>
      </c>
      <c r="E55" s="40">
        <f t="shared" si="7"/>
        <v>29931.2863709936</v>
      </c>
      <c r="F55" s="38">
        <f t="shared" si="7"/>
        <v>32456.4353552517</v>
      </c>
      <c r="G55" s="40">
        <f t="shared" si="7"/>
        <v>32696.8699957849</v>
      </c>
      <c r="H55" s="38">
        <f t="shared" si="7"/>
        <v>34567.0645781557</v>
      </c>
      <c r="I55" s="40">
        <f t="shared" si="7"/>
        <v>34986.6462147332</v>
      </c>
      <c r="J55" s="38">
        <f t="shared" si="7"/>
        <v>36685.1544232151</v>
      </c>
      <c r="K55" s="40">
        <f t="shared" si="7"/>
        <v>37305.3165736545</v>
      </c>
      <c r="L55" s="113"/>
    </row>
    <row customHeight="1" ht="11.25">
      <c r="A56" s="110" t="s">
        <v>45</v>
      </c>
      <c r="B56" s="51" t="s">
        <v>15</v>
      </c>
      <c r="C56" s="114">
        <v>112.484367238</v>
      </c>
      <c r="D56" s="57">
        <f t="shared" si="2"/>
        <v>113.779800512084</v>
      </c>
      <c r="E56" s="58">
        <f t="shared" si="2"/>
        <v>110.327564102564</v>
      </c>
      <c r="F56" s="56">
        <f t="shared" si="2"/>
        <v>108.436486668028</v>
      </c>
      <c r="G56" s="58">
        <f t="shared" si="3"/>
        <v>109.239775365857</v>
      </c>
      <c r="H56" s="56">
        <f t="shared" si="3"/>
        <v>106.50296066035</v>
      </c>
      <c r="I56" s="58">
        <f t="shared" si="3"/>
        <v>107.003044081111</v>
      </c>
      <c r="J56" s="56">
        <f t="shared" si="3"/>
        <v>106.127479642567</v>
      </c>
      <c r="K56" s="58">
        <f t="shared" si="3"/>
        <v>106.627301012764</v>
      </c>
      <c r="L56" s="115"/>
    </row>
    <row s="8" customFormat="1" customHeight="1" ht="28.5">
      <c r="A57" s="45" t="s">
        <v>46</v>
      </c>
      <c r="B57" s="46" t="s">
        <v>44</v>
      </c>
      <c r="C57" s="47">
        <v>30422.1</v>
      </c>
      <c r="D57" s="48">
        <v>34531.6</v>
      </c>
      <c r="E57" s="64" t="s">
        <v>47</v>
      </c>
      <c r="F57" s="65" t="s">
        <v>47</v>
      </c>
      <c r="G57" s="64" t="s">
        <v>47</v>
      </c>
      <c r="H57" s="65" t="s">
        <v>47</v>
      </c>
      <c r="I57" s="64" t="s">
        <v>47</v>
      </c>
      <c r="J57" s="65" t="s">
        <v>47</v>
      </c>
      <c r="K57" s="64" t="s">
        <v>47</v>
      </c>
      <c r="L57" s="115"/>
    </row>
    <row customHeight="1" ht="11.25">
      <c r="A58" s="18" t="s">
        <v>16</v>
      </c>
      <c r="B58" s="9"/>
      <c r="C58" s="25"/>
      <c r="D58" s="26"/>
      <c r="E58" s="27"/>
      <c r="F58" s="25"/>
      <c r="G58" s="27"/>
      <c r="H58" s="25"/>
      <c r="I58" s="27"/>
      <c r="J58" s="25"/>
      <c r="K58" s="27"/>
      <c r="L58" s="115"/>
    </row>
    <row customHeight="1" ht="19.5">
      <c r="A59" s="19" t="s">
        <v>17</v>
      </c>
      <c r="B59" s="9" t="s">
        <v>44</v>
      </c>
      <c r="C59" s="13">
        <f t="shared" si="8" ref="C59:K59">IF(ISERROR(C33/C8),0,(C33/C8/12)*1000)</f>
        <v>25112.6689189189</v>
      </c>
      <c r="D59" s="14">
        <f t="shared" si="8"/>
        <v>25631.4699792961</v>
      </c>
      <c r="E59" s="15">
        <f t="shared" si="8"/>
        <v>28289.7274633124</v>
      </c>
      <c r="F59" s="13">
        <f t="shared" si="8"/>
        <v>30666.03</v>
      </c>
      <c r="G59" s="15">
        <f t="shared" si="8"/>
        <v>30892.3524</v>
      </c>
      <c r="H59" s="13">
        <f t="shared" si="8"/>
        <v>32659.29</v>
      </c>
      <c r="I59" s="15">
        <f t="shared" si="8"/>
        <v>33054.868</v>
      </c>
      <c r="J59" s="13">
        <f t="shared" si="8"/>
        <v>34651.5173</v>
      </c>
      <c r="K59" s="15">
        <f t="shared" si="8"/>
        <v>35236.5234</v>
      </c>
      <c r="L59" s="115"/>
    </row>
    <row customHeight="1" ht="11.25">
      <c r="A60" s="19" t="s">
        <v>45</v>
      </c>
      <c r="B60" s="9" t="s">
        <v>15</v>
      </c>
      <c r="C60" s="114">
        <v>128.397598591</v>
      </c>
      <c r="D60" s="14">
        <f t="shared" si="2"/>
        <v>102.065893760843</v>
      </c>
      <c r="E60" s="15">
        <f t="shared" si="2"/>
        <v>110.37106918239</v>
      </c>
      <c r="F60" s="13">
        <f t="shared" si="2"/>
        <v>108.399877799351</v>
      </c>
      <c r="G60" s="15">
        <f t="shared" si="3"/>
        <v>109.19989399001</v>
      </c>
      <c r="H60" s="13">
        <f t="shared" si="3"/>
        <v>106.499895813054</v>
      </c>
      <c r="I60" s="15">
        <f t="shared" si="3"/>
        <v>107.000164869283</v>
      </c>
      <c r="J60" s="13">
        <f t="shared" si="3"/>
        <v>106.100032486928</v>
      </c>
      <c r="K60" s="15">
        <f t="shared" si="3"/>
        <v>106.600103198113</v>
      </c>
      <c r="L60" s="115"/>
    </row>
    <row s="8" customFormat="1" customHeight="1" ht="28.5">
      <c r="A61" s="45" t="s">
        <v>46</v>
      </c>
      <c r="B61" s="46" t="s">
        <v>44</v>
      </c>
      <c r="C61" s="47">
        <v>36675</v>
      </c>
      <c r="D61" s="48">
        <v>33282.8</v>
      </c>
      <c r="E61" s="64" t="s">
        <v>47</v>
      </c>
      <c r="F61" s="65" t="s">
        <v>47</v>
      </c>
      <c r="G61" s="64" t="s">
        <v>47</v>
      </c>
      <c r="H61" s="65" t="s">
        <v>47</v>
      </c>
      <c r="I61" s="64" t="s">
        <v>47</v>
      </c>
      <c r="J61" s="65" t="s">
        <v>47</v>
      </c>
      <c r="K61" s="64" t="s">
        <v>47</v>
      </c>
      <c r="L61" s="115"/>
    </row>
    <row customHeight="1" ht="29.25">
      <c r="A62" s="18" t="s">
        <v>18</v>
      </c>
      <c r="B62" s="9" t="s">
        <v>44</v>
      </c>
      <c r="C62" s="13">
        <f t="shared" si="9" ref="C62:K62">IF(ISERROR(C34/C9),0,(C34/C9/12)*1000)</f>
        <v>22336.2745098039</v>
      </c>
      <c r="D62" s="14">
        <f t="shared" si="9"/>
        <v>24587.1794871795</v>
      </c>
      <c r="E62" s="15">
        <f t="shared" si="9"/>
        <v>27007.7777777778</v>
      </c>
      <c r="F62" s="13">
        <f t="shared" si="9"/>
        <v>29276.4566929134</v>
      </c>
      <c r="G62" s="15">
        <f t="shared" si="9"/>
        <v>29492.51953125</v>
      </c>
      <c r="H62" s="13">
        <f t="shared" si="9"/>
        <v>31179.4750656168</v>
      </c>
      <c r="I62" s="15">
        <f t="shared" si="9"/>
        <v>31556.97265625</v>
      </c>
      <c r="J62" s="13">
        <f t="shared" si="9"/>
        <v>33081.4501312336</v>
      </c>
      <c r="K62" s="15">
        <f t="shared" si="9"/>
        <v>33639.7591145833</v>
      </c>
      <c r="L62" s="115"/>
    </row>
    <row customHeight="1" ht="11.25">
      <c r="A63" s="19" t="s">
        <v>48</v>
      </c>
      <c r="B63" s="9" t="s">
        <v>15</v>
      </c>
      <c r="C63" s="114">
        <v>104.41886155</v>
      </c>
      <c r="D63" s="14">
        <f t="shared" si="2"/>
        <v>110.077351871672</v>
      </c>
      <c r="E63" s="15">
        <f t="shared" si="2"/>
        <v>109.84496124031</v>
      </c>
      <c r="F63" s="13">
        <f t="shared" si="2"/>
        <v>108.40009472013</v>
      </c>
      <c r="G63" s="15">
        <f t="shared" si="3"/>
        <v>109.200097001378</v>
      </c>
      <c r="H63" s="13">
        <f t="shared" si="3"/>
        <v>106.500166303131</v>
      </c>
      <c r="I63" s="15">
        <f t="shared" si="3"/>
        <v>106.99992119294</v>
      </c>
      <c r="J63" s="13">
        <f t="shared" si="3"/>
        <v>106.100086873221</v>
      </c>
      <c r="K63" s="15">
        <f t="shared" si="3"/>
        <v>106.600083224145</v>
      </c>
      <c r="L63" s="115"/>
    </row>
    <row customHeight="1" ht="11.25">
      <c r="A64" s="18" t="s">
        <v>19</v>
      </c>
      <c r="B64" s="9" t="s">
        <v>44</v>
      </c>
      <c r="C64" s="13">
        <f t="shared" si="10" ref="C64:K64">IF(ISERROR(C35/C10),0,(C35/C10/12)*1000)</f>
        <v>19398.3333333333</v>
      </c>
      <c r="D64" s="14">
        <f t="shared" si="10"/>
        <v>27322.5806451613</v>
      </c>
      <c r="E64" s="15">
        <f t="shared" si="10"/>
        <v>30774.3333333333</v>
      </c>
      <c r="F64" s="13">
        <f t="shared" si="10"/>
        <v>33359.3390804598</v>
      </c>
      <c r="G64" s="15">
        <f t="shared" si="10"/>
        <v>33605.5459770115</v>
      </c>
      <c r="H64" s="13">
        <f t="shared" si="10"/>
        <v>35527.6436781609</v>
      </c>
      <c r="I64" s="15">
        <f t="shared" si="10"/>
        <v>35957.8735632184</v>
      </c>
      <c r="J64" s="13">
        <f t="shared" si="10"/>
        <v>37694.7701149425</v>
      </c>
      <c r="K64" s="15">
        <f t="shared" si="10"/>
        <v>38331.1206896552</v>
      </c>
      <c r="L64" s="115"/>
    </row>
    <row customHeight="1" ht="11.25">
      <c r="A65" s="19" t="s">
        <v>48</v>
      </c>
      <c r="B65" s="9" t="s">
        <v>15</v>
      </c>
      <c r="C65" s="114">
        <v>151.64</v>
      </c>
      <c r="D65" s="14">
        <f t="shared" si="2"/>
        <v>140.850145090616</v>
      </c>
      <c r="E65" s="15">
        <f t="shared" si="2"/>
        <v>112.633333333333</v>
      </c>
      <c r="F65" s="13">
        <f t="shared" si="2"/>
        <v>108.399875698774</v>
      </c>
      <c r="G65" s="15">
        <f t="shared" si="3"/>
        <v>109.19991543931</v>
      </c>
      <c r="H65" s="13">
        <f t="shared" si="3"/>
        <v>106.499842795061</v>
      </c>
      <c r="I65" s="15">
        <f t="shared" si="3"/>
        <v>106.999819576852</v>
      </c>
      <c r="J65" s="13">
        <f t="shared" si="3"/>
        <v>106.099831602718</v>
      </c>
      <c r="K65" s="15">
        <f t="shared" si="3"/>
        <v>106.600076398468</v>
      </c>
      <c r="L65" s="115"/>
    </row>
    <row customHeight="1" ht="11.25">
      <c r="A66" s="19" t="s">
        <v>20</v>
      </c>
      <c r="B66" s="9" t="s">
        <v>44</v>
      </c>
      <c r="C66" s="13">
        <f t="shared" si="11" ref="C66:K66">IF(ISERROR(C36/C11),0,(C36/C11/12)*1000)</f>
        <v>18719.4364851958</v>
      </c>
      <c r="D66" s="14">
        <f t="shared" si="11"/>
        <v>23527.7770953757</v>
      </c>
      <c r="E66" s="15">
        <f t="shared" si="11"/>
        <v>25869.5797485423</v>
      </c>
      <c r="F66" s="13">
        <f t="shared" si="11"/>
        <v>28071.7817817818</v>
      </c>
      <c r="G66" s="15">
        <f t="shared" si="11"/>
        <v>28328.6483134921</v>
      </c>
      <c r="H66" s="13">
        <f t="shared" si="11"/>
        <v>29876.1136363636</v>
      </c>
      <c r="I66" s="15">
        <f t="shared" si="11"/>
        <v>30291.7867867868</v>
      </c>
      <c r="J66" s="13">
        <f t="shared" si="11"/>
        <v>31724.5833333333</v>
      </c>
      <c r="K66" s="15">
        <f t="shared" si="11"/>
        <v>32317.586858006</v>
      </c>
      <c r="L66" s="115"/>
    </row>
    <row customHeight="1" ht="11.25">
      <c r="A67" s="19" t="s">
        <v>45</v>
      </c>
      <c r="B67" s="9" t="s">
        <v>15</v>
      </c>
      <c r="C67" s="114">
        <v>114.65</v>
      </c>
      <c r="D67" s="14">
        <f t="shared" si="2"/>
        <v>125.686353400555</v>
      </c>
      <c r="E67" s="15">
        <f t="shared" si="2"/>
        <v>109.95335276968</v>
      </c>
      <c r="F67" s="13">
        <f t="shared" si="2"/>
        <v>108.512708960274</v>
      </c>
      <c r="G67" s="15">
        <f t="shared" si="3"/>
        <v>109.505637852847</v>
      </c>
      <c r="H67" s="13">
        <f t="shared" si="3"/>
        <v>106.427564408301</v>
      </c>
      <c r="I67" s="15">
        <f t="shared" si="3"/>
        <v>106.929869902616</v>
      </c>
      <c r="J67" s="13">
        <f t="shared" si="3"/>
        <v>106.1871156318</v>
      </c>
      <c r="K67" s="15">
        <f t="shared" si="3"/>
        <v>106.687621583626</v>
      </c>
      <c r="L67" s="115"/>
    </row>
    <row s="8" customFormat="1" customHeight="1" ht="28.5">
      <c r="A68" s="45" t="s">
        <v>46</v>
      </c>
      <c r="B68" s="46" t="s">
        <v>44</v>
      </c>
      <c r="C68" s="47">
        <v>0</v>
      </c>
      <c r="D68" s="48">
        <v>0</v>
      </c>
      <c r="E68" s="64" t="s">
        <v>47</v>
      </c>
      <c r="F68" s="65" t="s">
        <v>47</v>
      </c>
      <c r="G68" s="64" t="s">
        <v>47</v>
      </c>
      <c r="H68" s="65" t="s">
        <v>47</v>
      </c>
      <c r="I68" s="64" t="s">
        <v>47</v>
      </c>
      <c r="J68" s="65" t="s">
        <v>47</v>
      </c>
      <c r="K68" s="64" t="s">
        <v>47</v>
      </c>
      <c r="L68" s="115"/>
    </row>
    <row customHeight="1" ht="11.25">
      <c r="A69" s="19" t="s">
        <v>21</v>
      </c>
      <c r="B69" s="9" t="s">
        <v>44</v>
      </c>
      <c r="C69" s="13">
        <f t="shared" si="12" ref="C69:K69">IF(ISERROR(C37/C12),0,(C37/C12/12)*1000)</f>
        <v>0</v>
      </c>
      <c r="D69" s="14">
        <f t="shared" si="12"/>
        <v>0</v>
      </c>
      <c r="E69" s="15">
        <f t="shared" si="12"/>
        <v>0</v>
      </c>
      <c r="F69" s="13">
        <f t="shared" si="12"/>
        <v>0</v>
      </c>
      <c r="G69" s="15">
        <f t="shared" si="12"/>
        <v>0</v>
      </c>
      <c r="H69" s="13">
        <f t="shared" si="12"/>
        <v>0</v>
      </c>
      <c r="I69" s="15">
        <f t="shared" si="12"/>
        <v>0</v>
      </c>
      <c r="J69" s="13">
        <f t="shared" si="12"/>
        <v>0</v>
      </c>
      <c r="K69" s="15">
        <f t="shared" si="12"/>
        <v>0</v>
      </c>
      <c r="L69" s="115"/>
    </row>
    <row customHeight="1" ht="11.25">
      <c r="A70" s="19" t="s">
        <v>45</v>
      </c>
      <c r="B70" s="9" t="s">
        <v>15</v>
      </c>
      <c r="C70" s="114">
        <v>0</v>
      </c>
      <c r="D70" s="14">
        <f t="shared" si="2"/>
        <v>0</v>
      </c>
      <c r="E70" s="15">
        <f t="shared" si="2"/>
        <v>0</v>
      </c>
      <c r="F70" s="13">
        <f t="shared" si="2"/>
        <v>0</v>
      </c>
      <c r="G70" s="15">
        <f t="shared" si="3"/>
        <v>0</v>
      </c>
      <c r="H70" s="13">
        <f t="shared" si="3"/>
        <v>0</v>
      </c>
      <c r="I70" s="15">
        <f t="shared" si="3"/>
        <v>0</v>
      </c>
      <c r="J70" s="13">
        <f t="shared" si="3"/>
        <v>0</v>
      </c>
      <c r="K70" s="15">
        <f t="shared" si="3"/>
        <v>0</v>
      </c>
      <c r="L70" s="115"/>
    </row>
    <row s="8" customFormat="1" customHeight="1" ht="28.5">
      <c r="A71" s="45" t="s">
        <v>46</v>
      </c>
      <c r="B71" s="46" t="s">
        <v>44</v>
      </c>
      <c r="C71" s="47">
        <v>0</v>
      </c>
      <c r="D71" s="48">
        <v>0</v>
      </c>
      <c r="E71" s="64" t="s">
        <v>47</v>
      </c>
      <c r="F71" s="65" t="s">
        <v>47</v>
      </c>
      <c r="G71" s="64" t="s">
        <v>47</v>
      </c>
      <c r="H71" s="65" t="s">
        <v>47</v>
      </c>
      <c r="I71" s="64" t="s">
        <v>47</v>
      </c>
      <c r="J71" s="65" t="s">
        <v>47</v>
      </c>
      <c r="K71" s="64" t="s">
        <v>47</v>
      </c>
      <c r="L71" s="115"/>
    </row>
    <row customHeight="1" ht="11.25">
      <c r="A72" s="19" t="s">
        <v>22</v>
      </c>
      <c r="B72" s="9" t="s">
        <v>44</v>
      </c>
      <c r="C72" s="13">
        <f t="shared" si="13" ref="C72:K72">IF(ISERROR(C38/C13),0,(C38/C13/12)*1000)</f>
        <v>15025.1543209877</v>
      </c>
      <c r="D72" s="14">
        <f t="shared" si="13"/>
        <v>20469.630130597</v>
      </c>
      <c r="E72" s="15">
        <f t="shared" si="13"/>
        <v>22395.4619990637</v>
      </c>
      <c r="F72" s="13">
        <f t="shared" si="13"/>
        <v>24276.7213642214</v>
      </c>
      <c r="G72" s="15">
        <f t="shared" si="13"/>
        <v>24455.8846153846</v>
      </c>
      <c r="H72" s="13">
        <f t="shared" si="13"/>
        <v>25854.6854734112</v>
      </c>
      <c r="I72" s="15">
        <f t="shared" si="13"/>
        <v>26167.8133074935</v>
      </c>
      <c r="J72" s="13">
        <f t="shared" si="13"/>
        <v>27431.8366013072</v>
      </c>
      <c r="K72" s="15">
        <f t="shared" si="13"/>
        <v>27894.8746744792</v>
      </c>
      <c r="L72" s="115"/>
    </row>
    <row customHeight="1" ht="11.25">
      <c r="A73" s="19" t="s">
        <v>45</v>
      </c>
      <c r="B73" s="9" t="s">
        <v>15</v>
      </c>
      <c r="C73" s="114">
        <v>113.35</v>
      </c>
      <c r="D73" s="14">
        <f t="shared" si="2"/>
        <v>136.235739702216</v>
      </c>
      <c r="E73" s="15">
        <f t="shared" si="2"/>
        <v>109.408239700375</v>
      </c>
      <c r="F73" s="13">
        <f t="shared" si="2"/>
        <v>108.400181095779</v>
      </c>
      <c r="G73" s="15">
        <f t="shared" si="3"/>
        <v>109.200179109531</v>
      </c>
      <c r="H73" s="13">
        <f t="shared" si="3"/>
        <v>106.499906167376</v>
      </c>
      <c r="I73" s="15">
        <f t="shared" si="3"/>
        <v>107.000068568495</v>
      </c>
      <c r="J73" s="13">
        <f t="shared" si="3"/>
        <v>106.100059231113</v>
      </c>
      <c r="K73" s="15">
        <f t="shared" si="3"/>
        <v>106.599945309496</v>
      </c>
      <c r="L73" s="115"/>
    </row>
    <row s="8" customFormat="1" customHeight="1" ht="28.5">
      <c r="A74" s="45" t="s">
        <v>46</v>
      </c>
      <c r="B74" s="46" t="s">
        <v>44</v>
      </c>
      <c r="C74" s="47">
        <v>49983.3</v>
      </c>
      <c r="D74" s="48">
        <v>52316.7</v>
      </c>
      <c r="E74" s="64" t="s">
        <v>47</v>
      </c>
      <c r="F74" s="65" t="s">
        <v>47</v>
      </c>
      <c r="G74" s="64" t="s">
        <v>47</v>
      </c>
      <c r="H74" s="65" t="s">
        <v>47</v>
      </c>
      <c r="I74" s="64" t="s">
        <v>47</v>
      </c>
      <c r="J74" s="65" t="s">
        <v>47</v>
      </c>
      <c r="K74" s="64" t="s">
        <v>47</v>
      </c>
      <c r="L74" s="115"/>
    </row>
    <row customHeight="1" ht="19.5">
      <c r="A75" s="19" t="s">
        <v>23</v>
      </c>
      <c r="B75" s="9" t="s">
        <v>44</v>
      </c>
      <c r="C75" s="13">
        <f t="shared" si="14" ref="C75:K75">IF(ISERROR(C39/C14),0,(C39/C14/12)*1000)</f>
        <v>32517.7230046948</v>
      </c>
      <c r="D75" s="14">
        <f t="shared" si="14"/>
        <v>35000</v>
      </c>
      <c r="E75" s="15">
        <f t="shared" si="14"/>
        <v>38702.8985507246</v>
      </c>
      <c r="F75" s="13">
        <f t="shared" si="14"/>
        <v>41953.9460784314</v>
      </c>
      <c r="G75" s="15">
        <f t="shared" si="14"/>
        <v>42263.5628019324</v>
      </c>
      <c r="H75" s="13">
        <f t="shared" si="14"/>
        <v>44680.907960199</v>
      </c>
      <c r="I75" s="15">
        <f t="shared" si="14"/>
        <v>45222.0465686275</v>
      </c>
      <c r="J75" s="13">
        <f t="shared" si="14"/>
        <v>47406.4303482587</v>
      </c>
      <c r="K75" s="15">
        <f t="shared" si="14"/>
        <v>48206.6544117647</v>
      </c>
      <c r="L75" s="115"/>
    </row>
    <row customHeight="1" ht="11.25">
      <c r="A76" s="19" t="s">
        <v>45</v>
      </c>
      <c r="B76" s="9" t="s">
        <v>15</v>
      </c>
      <c r="C76" s="114">
        <v>124.74</v>
      </c>
      <c r="D76" s="14">
        <f t="shared" si="2"/>
        <v>107.633612583965</v>
      </c>
      <c r="E76" s="15">
        <f t="shared" si="2"/>
        <v>110.579710144927</v>
      </c>
      <c r="F76" s="13">
        <f t="shared" si="2"/>
        <v>108.400010462901</v>
      </c>
      <c r="G76" s="15">
        <f t="shared" si="3"/>
        <v>109.199993758972</v>
      </c>
      <c r="H76" s="13">
        <f t="shared" si="3"/>
        <v>106.499893661182</v>
      </c>
      <c r="I76" s="15">
        <f t="shared" si="3"/>
        <v>107.000081324331</v>
      </c>
      <c r="J76" s="13">
        <f t="shared" si="3"/>
        <v>106.099970910366</v>
      </c>
      <c r="K76" s="15">
        <f t="shared" si="3"/>
        <v>106.599895558924</v>
      </c>
      <c r="L76" s="115"/>
    </row>
    <row s="8" customFormat="1" customHeight="1" ht="28.5">
      <c r="A77" s="45" t="s">
        <v>46</v>
      </c>
      <c r="B77" s="46" t="s">
        <v>44</v>
      </c>
      <c r="C77" s="47">
        <v>33026.4</v>
      </c>
      <c r="D77" s="48">
        <v>37200.3</v>
      </c>
      <c r="E77" s="64" t="s">
        <v>47</v>
      </c>
      <c r="F77" s="65" t="s">
        <v>47</v>
      </c>
      <c r="G77" s="64" t="s">
        <v>47</v>
      </c>
      <c r="H77" s="65" t="s">
        <v>47</v>
      </c>
      <c r="I77" s="64" t="s">
        <v>47</v>
      </c>
      <c r="J77" s="65" t="s">
        <v>47</v>
      </c>
      <c r="K77" s="64" t="s">
        <v>47</v>
      </c>
      <c r="L77" s="115"/>
    </row>
    <row customHeight="1" ht="29.25">
      <c r="A78" s="19" t="s">
        <v>42</v>
      </c>
      <c r="B78" s="9" t="s">
        <v>44</v>
      </c>
      <c r="C78" s="13">
        <f t="shared" si="15" ref="C78:K78">IF(ISERROR(C40/C15),0,(C40/C15/12)*1000)</f>
        <v>20941.6666666667</v>
      </c>
      <c r="D78" s="14">
        <f t="shared" si="15"/>
        <v>25593.75</v>
      </c>
      <c r="E78" s="15">
        <f t="shared" si="15"/>
        <v>31882.5</v>
      </c>
      <c r="F78" s="13">
        <f t="shared" si="15"/>
        <v>34560.6944444444</v>
      </c>
      <c r="G78" s="15">
        <f t="shared" si="15"/>
        <v>34815.7142857143</v>
      </c>
      <c r="H78" s="13">
        <f t="shared" si="15"/>
        <v>36807.0833333333</v>
      </c>
      <c r="I78" s="15">
        <f t="shared" si="15"/>
        <v>37252.8571428571</v>
      </c>
      <c r="J78" s="13">
        <f t="shared" si="15"/>
        <v>39052.3611111111</v>
      </c>
      <c r="K78" s="15">
        <f t="shared" si="15"/>
        <v>39711.5476190476</v>
      </c>
      <c r="L78" s="115"/>
    </row>
    <row customHeight="1" ht="11.25">
      <c r="A79" s="19" t="s">
        <v>45</v>
      </c>
      <c r="B79" s="9" t="s">
        <v>15</v>
      </c>
      <c r="C79" s="114">
        <v>106.58</v>
      </c>
      <c r="D79" s="14">
        <f t="shared" si="2"/>
        <v>122.214484679666</v>
      </c>
      <c r="E79" s="15">
        <f t="shared" si="2"/>
        <v>124.571428571429</v>
      </c>
      <c r="F79" s="13">
        <f t="shared" si="2"/>
        <v>108.400202131089</v>
      </c>
      <c r="G79" s="15">
        <f t="shared" si="3"/>
        <v>109.200076172553</v>
      </c>
      <c r="H79" s="13">
        <f t="shared" si="3"/>
        <v>106.499837242854</v>
      </c>
      <c r="I79" s="15">
        <f t="shared" si="3"/>
        <v>107.000123097123</v>
      </c>
      <c r="J79" s="13">
        <f t="shared" si="3"/>
        <v>106.10012414579</v>
      </c>
      <c r="K79" s="15">
        <f t="shared" si="3"/>
        <v>106.600005113063</v>
      </c>
      <c r="L79" s="115"/>
    </row>
    <row s="8" customFormat="1" customHeight="1" ht="28.5">
      <c r="A80" s="45" t="s">
        <v>46</v>
      </c>
      <c r="B80" s="46" t="s">
        <v>44</v>
      </c>
      <c r="C80" s="47">
        <v>0</v>
      </c>
      <c r="D80" s="48">
        <v>0</v>
      </c>
      <c r="E80" s="64" t="s">
        <v>47</v>
      </c>
      <c r="F80" s="65" t="s">
        <v>47</v>
      </c>
      <c r="G80" s="64" t="s">
        <v>47</v>
      </c>
      <c r="H80" s="65" t="s">
        <v>47</v>
      </c>
      <c r="I80" s="64" t="s">
        <v>47</v>
      </c>
      <c r="J80" s="65" t="s">
        <v>47</v>
      </c>
      <c r="K80" s="64" t="s">
        <v>47</v>
      </c>
      <c r="L80" s="115"/>
    </row>
    <row customHeight="1" ht="11.25">
      <c r="A81" s="19" t="s">
        <v>25</v>
      </c>
      <c r="B81" s="9" t="s">
        <v>44</v>
      </c>
      <c r="C81" s="13">
        <f t="shared" si="16" ref="C81:K81">IF(ISERROR(C41/C16),0,(C41/C16/12)*1000)</f>
        <v>18463.8888888889</v>
      </c>
      <c r="D81" s="14">
        <f t="shared" si="16"/>
        <v>22777.7777777778</v>
      </c>
      <c r="E81" s="15">
        <f t="shared" si="16"/>
        <v>24827.7777777778</v>
      </c>
      <c r="F81" s="13">
        <f t="shared" si="16"/>
        <v>26913.3111111111</v>
      </c>
      <c r="G81" s="15">
        <f t="shared" si="16"/>
        <v>27111.9444444444</v>
      </c>
      <c r="H81" s="13">
        <f t="shared" si="16"/>
        <v>28662.7777777778</v>
      </c>
      <c r="I81" s="15">
        <f t="shared" si="16"/>
        <v>29009.7222222222</v>
      </c>
      <c r="J81" s="13">
        <f t="shared" si="16"/>
        <v>30411.1111111111</v>
      </c>
      <c r="K81" s="15">
        <f t="shared" si="16"/>
        <v>30924.4444444444</v>
      </c>
      <c r="L81" s="115"/>
    </row>
    <row customHeight="1" ht="11.25">
      <c r="A82" s="19" t="s">
        <v>45</v>
      </c>
      <c r="B82" s="9" t="s">
        <v>15</v>
      </c>
      <c r="C82" s="114">
        <v>144.186</v>
      </c>
      <c r="D82" s="14">
        <f t="shared" si="2"/>
        <v>123.363923574545</v>
      </c>
      <c r="E82" s="15">
        <f t="shared" si="2"/>
        <v>109</v>
      </c>
      <c r="F82" s="13">
        <f t="shared" si="2"/>
        <v>108.4</v>
      </c>
      <c r="G82" s="15">
        <f t="shared" si="3"/>
        <v>109.200044752741</v>
      </c>
      <c r="H82" s="13">
        <f t="shared" si="3"/>
        <v>106.500376930375</v>
      </c>
      <c r="I82" s="15">
        <f t="shared" si="3"/>
        <v>106.999784842679</v>
      </c>
      <c r="J82" s="13">
        <f t="shared" si="3"/>
        <v>106.099664683193</v>
      </c>
      <c r="K82" s="15">
        <f t="shared" si="3"/>
        <v>106.600277684684</v>
      </c>
      <c r="L82" s="115"/>
    </row>
    <row s="8" customFormat="1" customHeight="1" ht="28.5">
      <c r="A83" s="45" t="s">
        <v>46</v>
      </c>
      <c r="B83" s="46" t="s">
        <v>44</v>
      </c>
      <c r="C83" s="47">
        <v>0</v>
      </c>
      <c r="D83" s="48">
        <v>0</v>
      </c>
      <c r="E83" s="64" t="s">
        <v>47</v>
      </c>
      <c r="F83" s="65" t="s">
        <v>47</v>
      </c>
      <c r="G83" s="64" t="s">
        <v>47</v>
      </c>
      <c r="H83" s="65" t="s">
        <v>47</v>
      </c>
      <c r="I83" s="64" t="s">
        <v>47</v>
      </c>
      <c r="J83" s="65" t="s">
        <v>47</v>
      </c>
      <c r="K83" s="64" t="s">
        <v>47</v>
      </c>
      <c r="L83" s="115"/>
    </row>
    <row customHeight="1" ht="19.5">
      <c r="A84" s="19" t="s">
        <v>26</v>
      </c>
      <c r="B84" s="9" t="s">
        <v>44</v>
      </c>
      <c r="C84" s="13">
        <f t="shared" si="17" ref="C84:K84">IF(ISERROR(C42/C17),0,(C42/C17/12)*1000)</f>
        <v>20821.2758112094</v>
      </c>
      <c r="D84" s="14">
        <f t="shared" si="17"/>
        <v>23011.4779874214</v>
      </c>
      <c r="E84" s="15">
        <f t="shared" si="17"/>
        <v>25201.3854660348</v>
      </c>
      <c r="F84" s="13">
        <f t="shared" si="17"/>
        <v>27318.3173076923</v>
      </c>
      <c r="G84" s="15">
        <f t="shared" si="17"/>
        <v>27519.9282296651</v>
      </c>
      <c r="H84" s="13">
        <f t="shared" si="17"/>
        <v>29093.9895330113</v>
      </c>
      <c r="I84" s="15">
        <f t="shared" si="17"/>
        <v>29446.2940705128</v>
      </c>
      <c r="J84" s="13">
        <f t="shared" si="17"/>
        <v>30868.7338187702</v>
      </c>
      <c r="K84" s="15">
        <f t="shared" si="17"/>
        <v>31389.7544283414</v>
      </c>
      <c r="L84" s="115"/>
    </row>
    <row customHeight="1" ht="11.25">
      <c r="A85" s="19" t="s">
        <v>45</v>
      </c>
      <c r="B85" s="9" t="s">
        <v>15</v>
      </c>
      <c r="C85" s="114">
        <v>107.35</v>
      </c>
      <c r="D85" s="14">
        <f t="shared" si="2"/>
        <v>110.519058467267</v>
      </c>
      <c r="E85" s="15">
        <f t="shared" si="2"/>
        <v>109.516587677725</v>
      </c>
      <c r="F85" s="13">
        <f t="shared" si="2"/>
        <v>108.400061355796</v>
      </c>
      <c r="G85" s="15">
        <f t="shared" si="3"/>
        <v>109.200060713944</v>
      </c>
      <c r="H85" s="13">
        <f t="shared" si="3"/>
        <v>106.499932647092</v>
      </c>
      <c r="I85" s="15">
        <f t="shared" si="3"/>
        <v>106.999894130433</v>
      </c>
      <c r="J85" s="13">
        <f t="shared" si="3"/>
        <v>106.100037548117</v>
      </c>
      <c r="K85" s="15">
        <f t="shared" si="3"/>
        <v>106.600016807462</v>
      </c>
      <c r="L85" s="115"/>
    </row>
    <row s="8" customFormat="1" customHeight="1" ht="28.5">
      <c r="A86" s="45" t="s">
        <v>46</v>
      </c>
      <c r="B86" s="46" t="s">
        <v>44</v>
      </c>
      <c r="C86" s="47">
        <v>29864.9</v>
      </c>
      <c r="D86" s="48">
        <v>33299.1</v>
      </c>
      <c r="E86" s="64" t="s">
        <v>47</v>
      </c>
      <c r="F86" s="65" t="s">
        <v>47</v>
      </c>
      <c r="G86" s="64" t="s">
        <v>47</v>
      </c>
      <c r="H86" s="65" t="s">
        <v>47</v>
      </c>
      <c r="I86" s="64" t="s">
        <v>47</v>
      </c>
      <c r="J86" s="65" t="s">
        <v>47</v>
      </c>
      <c r="K86" s="64" t="s">
        <v>47</v>
      </c>
      <c r="L86" s="115"/>
    </row>
    <row customHeight="1" ht="11.25">
      <c r="A87" s="19" t="s">
        <v>27</v>
      </c>
      <c r="B87" s="9" t="s">
        <v>44</v>
      </c>
      <c r="C87" s="13">
        <f t="shared" si="18" ref="C87:K87">IF(ISERROR(C43/C18),0,(C43/C18/12)*1000)</f>
        <v>20680.2721088435</v>
      </c>
      <c r="D87" s="14">
        <f t="shared" si="18"/>
        <v>21850</v>
      </c>
      <c r="E87" s="15">
        <f t="shared" si="18"/>
        <v>24302.5510204082</v>
      </c>
      <c r="F87" s="13">
        <f t="shared" si="18"/>
        <v>26344.0206185567</v>
      </c>
      <c r="G87" s="15">
        <f t="shared" si="18"/>
        <v>26538.4353741497</v>
      </c>
      <c r="H87" s="13">
        <f t="shared" si="18"/>
        <v>28056.3628472222</v>
      </c>
      <c r="I87" s="15">
        <f t="shared" si="18"/>
        <v>28396.0910652921</v>
      </c>
      <c r="J87" s="13">
        <f t="shared" si="18"/>
        <v>29767.8421052632</v>
      </c>
      <c r="K87" s="15">
        <f t="shared" si="18"/>
        <v>30270.2430555556</v>
      </c>
      <c r="L87" s="115"/>
    </row>
    <row customHeight="1" ht="11.25">
      <c r="A88" s="19" t="s">
        <v>45</v>
      </c>
      <c r="B88" s="9" t="s">
        <v>15</v>
      </c>
      <c r="C88" s="114">
        <v>118.58</v>
      </c>
      <c r="D88" s="14">
        <f t="shared" si="2"/>
        <v>105.65625</v>
      </c>
      <c r="E88" s="15">
        <f t="shared" si="2"/>
        <v>111.224489795919</v>
      </c>
      <c r="F88" s="13">
        <f t="shared" si="2"/>
        <v>108.400227599293</v>
      </c>
      <c r="G88" s="15">
        <f t="shared" si="3"/>
        <v>109.200204340128</v>
      </c>
      <c r="H88" s="13">
        <f t="shared" si="3"/>
        <v>106.499927453972</v>
      </c>
      <c r="I88" s="15">
        <f t="shared" si="3"/>
        <v>106.999868925777</v>
      </c>
      <c r="J88" s="13">
        <f t="shared" si="3"/>
        <v>106.100146577661</v>
      </c>
      <c r="K88" s="15">
        <f t="shared" si="3"/>
        <v>106.600035145521</v>
      </c>
      <c r="L88" s="115"/>
    </row>
    <row s="8" customFormat="1" customHeight="1" ht="28.5">
      <c r="A89" s="45" t="s">
        <v>46</v>
      </c>
      <c r="B89" s="46" t="s">
        <v>44</v>
      </c>
      <c r="C89" s="47">
        <v>26220.3</v>
      </c>
      <c r="D89" s="48">
        <v>33936</v>
      </c>
      <c r="E89" s="64" t="s">
        <v>47</v>
      </c>
      <c r="F89" s="65" t="s">
        <v>47</v>
      </c>
      <c r="G89" s="64" t="s">
        <v>47</v>
      </c>
      <c r="H89" s="65" t="s">
        <v>47</v>
      </c>
      <c r="I89" s="64" t="s">
        <v>47</v>
      </c>
      <c r="J89" s="65" t="s">
        <v>47</v>
      </c>
      <c r="K89" s="64" t="s">
        <v>47</v>
      </c>
      <c r="L89" s="115"/>
    </row>
    <row customHeight="1" ht="19.5">
      <c r="A90" s="19" t="s">
        <v>28</v>
      </c>
      <c r="B90" s="9" t="s">
        <v>44</v>
      </c>
      <c r="C90" s="13">
        <f t="shared" si="19" ref="C90:K90">IF(ISERROR(C44/C19),0,(C44/C19/12)*1000)</f>
        <v>16078.4722222222</v>
      </c>
      <c r="D90" s="14">
        <f t="shared" si="19"/>
        <v>20001.6203703704</v>
      </c>
      <c r="E90" s="15">
        <f t="shared" si="19"/>
        <v>22424.6738095238</v>
      </c>
      <c r="F90" s="13">
        <f t="shared" si="19"/>
        <v>24308.3823529412</v>
      </c>
      <c r="G90" s="15">
        <f t="shared" si="19"/>
        <v>24487.7619047619</v>
      </c>
      <c r="H90" s="13">
        <f t="shared" si="19"/>
        <v>25888.4558823529</v>
      </c>
      <c r="I90" s="15">
        <f t="shared" si="19"/>
        <v>26201.9523809524</v>
      </c>
      <c r="J90" s="13">
        <f t="shared" si="19"/>
        <v>27467.6960784314</v>
      </c>
      <c r="K90" s="15">
        <f t="shared" si="19"/>
        <v>27931.3333333333</v>
      </c>
      <c r="L90" s="115"/>
    </row>
    <row customHeight="1" ht="11.25">
      <c r="A91" s="19" t="s">
        <v>45</v>
      </c>
      <c r="B91" s="9" t="s">
        <v>15</v>
      </c>
      <c r="C91" s="114">
        <v>101.19</v>
      </c>
      <c r="D91" s="14">
        <f t="shared" si="2"/>
        <v>124.400005758793</v>
      </c>
      <c r="E91" s="15">
        <f t="shared" si="2"/>
        <v>112.114285714286</v>
      </c>
      <c r="F91" s="13">
        <f t="shared" si="2"/>
        <v>108.400160285129</v>
      </c>
      <c r="G91" s="15">
        <f t="shared" si="3"/>
        <v>109.200080735899</v>
      </c>
      <c r="H91" s="13">
        <f t="shared" si="3"/>
        <v>106.500117969473</v>
      </c>
      <c r="I91" s="15">
        <f t="shared" si="3"/>
        <v>107.00019251599</v>
      </c>
      <c r="J91" s="13">
        <f t="shared" si="3"/>
        <v>106.100171455784</v>
      </c>
      <c r="K91" s="15">
        <f t="shared" si="3"/>
        <v>106.600198821971</v>
      </c>
      <c r="L91" s="115"/>
    </row>
    <row s="8" customFormat="1" customHeight="1" ht="28.5">
      <c r="A92" s="45" t="s">
        <v>46</v>
      </c>
      <c r="B92" s="46" t="s">
        <v>44</v>
      </c>
      <c r="C92" s="47">
        <v>0</v>
      </c>
      <c r="D92" s="48">
        <v>0</v>
      </c>
      <c r="E92" s="64" t="s">
        <v>47</v>
      </c>
      <c r="F92" s="65" t="s">
        <v>47</v>
      </c>
      <c r="G92" s="64" t="s">
        <v>47</v>
      </c>
      <c r="H92" s="65" t="s">
        <v>47</v>
      </c>
      <c r="I92" s="64" t="s">
        <v>47</v>
      </c>
      <c r="J92" s="65" t="s">
        <v>47</v>
      </c>
      <c r="K92" s="64" t="s">
        <v>47</v>
      </c>
      <c r="L92" s="115"/>
    </row>
    <row customHeight="1" ht="19.5">
      <c r="A93" s="19" t="s">
        <v>29</v>
      </c>
      <c r="B93" s="9" t="s">
        <v>44</v>
      </c>
      <c r="C93" s="13">
        <f t="shared" si="20" ref="C93:K93">IF(ISERROR(C45/C20),0,(C45/C20/12)*1000)</f>
        <v>25705.8333333333</v>
      </c>
      <c r="D93" s="14">
        <f t="shared" si="20"/>
        <v>29254.1666666667</v>
      </c>
      <c r="E93" s="15">
        <v>31887.08</v>
      </c>
      <c r="F93" s="13">
        <f t="shared" si="20"/>
        <v>34565.625</v>
      </c>
      <c r="G93" s="15">
        <f t="shared" si="20"/>
        <v>34820.7407407407</v>
      </c>
      <c r="H93" s="13">
        <f t="shared" si="20"/>
        <v>36812.3958333333</v>
      </c>
      <c r="I93" s="15">
        <f t="shared" si="20"/>
        <v>37258.3333333333</v>
      </c>
      <c r="J93" s="13">
        <f t="shared" si="20"/>
        <v>39057.9166666667</v>
      </c>
      <c r="K93" s="15">
        <f t="shared" si="20"/>
        <v>39717.3148148148</v>
      </c>
      <c r="L93" s="115"/>
    </row>
    <row customHeight="1" ht="11.25">
      <c r="A94" s="19" t="s">
        <v>45</v>
      </c>
      <c r="B94" s="9" t="s">
        <v>15</v>
      </c>
      <c r="C94" s="114">
        <v>124.03</v>
      </c>
      <c r="D94" s="14">
        <f t="shared" si="2"/>
        <v>113.803611372257</v>
      </c>
      <c r="E94" s="15">
        <f t="shared" si="2"/>
        <v>109.000131035465</v>
      </c>
      <c r="F94" s="13">
        <f t="shared" si="2"/>
        <v>108.40009496009</v>
      </c>
      <c r="G94" s="15">
        <f t="shared" si="3"/>
        <v>109.200154861281</v>
      </c>
      <c r="H94" s="13">
        <f t="shared" si="3"/>
        <v>106.500015067956</v>
      </c>
      <c r="I94" s="15">
        <f t="shared" si="3"/>
        <v>107.000404186521</v>
      </c>
      <c r="J94" s="13">
        <f t="shared" si="3"/>
        <v>106.099904074432</v>
      </c>
      <c r="K94" s="15">
        <f t="shared" si="3"/>
        <v>106.59981609881</v>
      </c>
      <c r="L94" s="115"/>
    </row>
    <row s="8" customFormat="1" customHeight="1" ht="28.5">
      <c r="A95" s="45" t="s">
        <v>46</v>
      </c>
      <c r="B95" s="46" t="s">
        <v>44</v>
      </c>
      <c r="C95" s="47">
        <v>25705.8</v>
      </c>
      <c r="D95" s="48">
        <v>29570.3</v>
      </c>
      <c r="E95" s="64" t="s">
        <v>47</v>
      </c>
      <c r="F95" s="65" t="s">
        <v>47</v>
      </c>
      <c r="G95" s="64" t="s">
        <v>47</v>
      </c>
      <c r="H95" s="65" t="s">
        <v>47</v>
      </c>
      <c r="I95" s="64" t="s">
        <v>47</v>
      </c>
      <c r="J95" s="65" t="s">
        <v>47</v>
      </c>
      <c r="K95" s="64" t="s">
        <v>47</v>
      </c>
      <c r="L95" s="115"/>
    </row>
    <row customHeight="1" ht="11.25">
      <c r="A96" s="19" t="s">
        <v>30</v>
      </c>
      <c r="B96" s="9" t="s">
        <v>44</v>
      </c>
      <c r="C96" s="13">
        <f t="shared" si="21" ref="C96:K96">IF(ISERROR(C46/C21),0,(C46/C21/12)*1000)</f>
        <v>21303.8194444444</v>
      </c>
      <c r="D96" s="14">
        <f t="shared" si="21"/>
        <v>26878.125</v>
      </c>
      <c r="E96" s="15">
        <f t="shared" si="21"/>
        <v>30570.9456521739</v>
      </c>
      <c r="F96" s="13">
        <f t="shared" si="21"/>
        <v>33138.9050869565</v>
      </c>
      <c r="G96" s="15">
        <f t="shared" si="21"/>
        <v>33383.4375</v>
      </c>
      <c r="H96" s="13">
        <f t="shared" si="21"/>
        <v>35292.9347826087</v>
      </c>
      <c r="I96" s="15">
        <f t="shared" si="21"/>
        <v>35720.2430555556</v>
      </c>
      <c r="J96" s="13">
        <f t="shared" si="21"/>
        <v>37445.7608695652</v>
      </c>
      <c r="K96" s="15">
        <f t="shared" si="21"/>
        <v>38077.7430555556</v>
      </c>
      <c r="L96" s="115"/>
    </row>
    <row customHeight="1" ht="11.25">
      <c r="A97" s="19" t="s">
        <v>45</v>
      </c>
      <c r="B97" s="9" t="s">
        <v>15</v>
      </c>
      <c r="C97" s="114">
        <v>102.05</v>
      </c>
      <c r="D97" s="14">
        <f t="shared" si="2"/>
        <v>126.165756662049</v>
      </c>
      <c r="E97" s="15">
        <f t="shared" si="2"/>
        <v>113.739130434783</v>
      </c>
      <c r="F97" s="13">
        <f t="shared" si="2"/>
        <v>108.4</v>
      </c>
      <c r="G97" s="15">
        <f t="shared" si="3"/>
        <v>109.199885014437</v>
      </c>
      <c r="H97" s="13">
        <f t="shared" si="3"/>
        <v>106.500002610225</v>
      </c>
      <c r="I97" s="15">
        <f t="shared" si="3"/>
        <v>106.999894949571</v>
      </c>
      <c r="J97" s="13">
        <f t="shared" si="3"/>
        <v>106.099878347372</v>
      </c>
      <c r="K97" s="15">
        <f t="shared" si="3"/>
        <v>106.599899100164</v>
      </c>
      <c r="L97" s="115"/>
    </row>
    <row s="8" customFormat="1" customHeight="1" ht="28.5">
      <c r="A98" s="45" t="s">
        <v>46</v>
      </c>
      <c r="B98" s="46" t="s">
        <v>44</v>
      </c>
      <c r="C98" s="47">
        <v>38267.8</v>
      </c>
      <c r="D98" s="48">
        <v>44672.8</v>
      </c>
      <c r="E98" s="64" t="s">
        <v>47</v>
      </c>
      <c r="F98" s="65" t="s">
        <v>47</v>
      </c>
      <c r="G98" s="64" t="s">
        <v>47</v>
      </c>
      <c r="H98" s="65" t="s">
        <v>47</v>
      </c>
      <c r="I98" s="64" t="s">
        <v>47</v>
      </c>
      <c r="J98" s="65" t="s">
        <v>47</v>
      </c>
      <c r="K98" s="64" t="s">
        <v>47</v>
      </c>
      <c r="L98" s="115"/>
    </row>
    <row customHeight="1" ht="19.5">
      <c r="A99" s="19" t="s">
        <v>31</v>
      </c>
      <c r="B99" s="9" t="s">
        <v>44</v>
      </c>
      <c r="C99" s="13">
        <f t="shared" si="22" ref="C99:K99">IF(ISERROR(C47/C22),0,(C47/C22/12)*1000)</f>
        <v>0</v>
      </c>
      <c r="D99" s="14">
        <f t="shared" si="22"/>
        <v>0</v>
      </c>
      <c r="E99" s="15">
        <f t="shared" si="22"/>
        <v>0</v>
      </c>
      <c r="F99" s="13">
        <f t="shared" si="22"/>
        <v>0</v>
      </c>
      <c r="G99" s="15">
        <f t="shared" si="22"/>
        <v>0</v>
      </c>
      <c r="H99" s="13">
        <f t="shared" si="22"/>
        <v>0</v>
      </c>
      <c r="I99" s="15">
        <f t="shared" si="22"/>
        <v>0</v>
      </c>
      <c r="J99" s="13">
        <f t="shared" si="22"/>
        <v>0</v>
      </c>
      <c r="K99" s="15">
        <f t="shared" si="22"/>
        <v>0</v>
      </c>
      <c r="L99" s="115"/>
    </row>
    <row customHeight="1" ht="11.25">
      <c r="A100" s="19" t="s">
        <v>45</v>
      </c>
      <c r="B100" s="9" t="s">
        <v>15</v>
      </c>
      <c r="C100" s="114">
        <v>0</v>
      </c>
      <c r="D100" s="14">
        <f t="shared" si="2"/>
        <v>0</v>
      </c>
      <c r="E100" s="15">
        <f t="shared" si="2"/>
        <v>0</v>
      </c>
      <c r="F100" s="13">
        <f t="shared" si="2"/>
        <v>0</v>
      </c>
      <c r="G100" s="15">
        <f t="shared" si="3"/>
        <v>0</v>
      </c>
      <c r="H100" s="13">
        <f t="shared" si="3"/>
        <v>0</v>
      </c>
      <c r="I100" s="15">
        <f t="shared" si="3"/>
        <v>0</v>
      </c>
      <c r="J100" s="13">
        <f t="shared" si="3"/>
        <v>0</v>
      </c>
      <c r="K100" s="15">
        <f t="shared" si="3"/>
        <v>0</v>
      </c>
      <c r="L100" s="115"/>
    </row>
    <row s="8" customFormat="1" customHeight="1" ht="28.5">
      <c r="A101" s="45" t="s">
        <v>46</v>
      </c>
      <c r="B101" s="46" t="s">
        <v>44</v>
      </c>
      <c r="C101" s="47">
        <v>0</v>
      </c>
      <c r="D101" s="48">
        <v>0</v>
      </c>
      <c r="E101" s="64" t="s">
        <v>47</v>
      </c>
      <c r="F101" s="65" t="s">
        <v>47</v>
      </c>
      <c r="G101" s="64" t="s">
        <v>47</v>
      </c>
      <c r="H101" s="65" t="s">
        <v>47</v>
      </c>
      <c r="I101" s="64" t="s">
        <v>47</v>
      </c>
      <c r="J101" s="65" t="s">
        <v>47</v>
      </c>
      <c r="K101" s="64" t="s">
        <v>47</v>
      </c>
      <c r="L101" s="115"/>
    </row>
    <row customHeight="1" ht="19.5">
      <c r="A102" s="19" t="s">
        <v>32</v>
      </c>
      <c r="B102" s="9" t="s">
        <v>44</v>
      </c>
      <c r="C102" s="13">
        <f t="shared" si="23" ref="C102:K102">IF(ISERROR(C48/C23),0,(C48/C23/12)*1000)</f>
        <v>26233.3333333333</v>
      </c>
      <c r="D102" s="14">
        <f t="shared" si="23"/>
        <v>27225</v>
      </c>
      <c r="E102" s="15">
        <f t="shared" si="23"/>
        <v>29675.25</v>
      </c>
      <c r="F102" s="13">
        <f t="shared" si="23"/>
        <v>32167.971</v>
      </c>
      <c r="G102" s="13">
        <f t="shared" si="23"/>
        <v>32405.4166666667</v>
      </c>
      <c r="H102" s="13">
        <f t="shared" si="23"/>
        <v>34258.75</v>
      </c>
      <c r="I102" s="15">
        <f t="shared" si="23"/>
        <v>34673.75</v>
      </c>
      <c r="J102" s="13">
        <f t="shared" si="23"/>
        <v>36348.75</v>
      </c>
      <c r="K102" s="15">
        <f t="shared" si="23"/>
        <v>36962.0833333333</v>
      </c>
      <c r="L102" s="115"/>
    </row>
    <row customHeight="1" ht="11.25">
      <c r="A103" s="19" t="s">
        <v>45</v>
      </c>
      <c r="B103" s="9" t="s">
        <v>15</v>
      </c>
      <c r="C103" s="114">
        <v>100.99</v>
      </c>
      <c r="D103" s="14">
        <f t="shared" si="2"/>
        <v>103.780177890724</v>
      </c>
      <c r="E103" s="15">
        <f t="shared" si="2"/>
        <v>109</v>
      </c>
      <c r="F103" s="13">
        <f t="shared" si="2"/>
        <v>108.4</v>
      </c>
      <c r="G103" s="15">
        <f t="shared" si="3"/>
        <v>109.200147148438</v>
      </c>
      <c r="H103" s="13">
        <f t="shared" si="3"/>
        <v>106.499567535671</v>
      </c>
      <c r="I103" s="15">
        <f t="shared" si="3"/>
        <v>106.99985856274</v>
      </c>
      <c r="J103" s="13">
        <f t="shared" si="3"/>
        <v>106.100631225599</v>
      </c>
      <c r="K103" s="15">
        <f t="shared" si="3"/>
        <v>106.599613059831</v>
      </c>
      <c r="L103" s="115"/>
    </row>
    <row s="8" customFormat="1" customHeight="1" ht="28.5">
      <c r="A104" s="45" t="s">
        <v>46</v>
      </c>
      <c r="B104" s="46" t="s">
        <v>44</v>
      </c>
      <c r="C104" s="47">
        <v>27614</v>
      </c>
      <c r="D104" s="48">
        <v>30712.3</v>
      </c>
      <c r="E104" s="64" t="s">
        <v>47</v>
      </c>
      <c r="F104" s="65" t="s">
        <v>47</v>
      </c>
      <c r="G104" s="64" t="s">
        <v>47</v>
      </c>
      <c r="H104" s="65" t="s">
        <v>47</v>
      </c>
      <c r="I104" s="64" t="s">
        <v>47</v>
      </c>
      <c r="J104" s="65" t="s">
        <v>47</v>
      </c>
      <c r="K104" s="64" t="s">
        <v>47</v>
      </c>
      <c r="L104" s="115"/>
    </row>
    <row customHeight="1" ht="19.5">
      <c r="A105" s="19" t="s">
        <v>33</v>
      </c>
      <c r="B105" s="9" t="s">
        <v>44</v>
      </c>
      <c r="C105" s="13">
        <f t="shared" si="24" ref="C105:K105">IF(ISERROR(C49/C24),0,(C49/C24/12)*1000)</f>
        <v>19769.8717948718</v>
      </c>
      <c r="D105" s="14">
        <f t="shared" si="24"/>
        <v>19967.5961538462</v>
      </c>
      <c r="E105" s="15">
        <f t="shared" si="24"/>
        <v>23578.403125</v>
      </c>
      <c r="F105" s="13">
        <f t="shared" si="24"/>
        <v>25558.9743589744</v>
      </c>
      <c r="G105" s="15">
        <f t="shared" si="24"/>
        <v>25747.6282051282</v>
      </c>
      <c r="H105" s="13">
        <f t="shared" si="24"/>
        <v>27220.3205128205</v>
      </c>
      <c r="I105" s="15">
        <f t="shared" si="24"/>
        <v>27549.9358974359</v>
      </c>
      <c r="J105" s="13">
        <f t="shared" si="24"/>
        <v>28880.7692307692</v>
      </c>
      <c r="K105" s="15">
        <f t="shared" si="24"/>
        <v>29368.2051282051</v>
      </c>
      <c r="L105" s="115"/>
    </row>
    <row customHeight="1" ht="11.25">
      <c r="A106" s="19" t="s">
        <v>45</v>
      </c>
      <c r="B106" s="9" t="s">
        <v>15</v>
      </c>
      <c r="C106" s="114">
        <v>107.54</v>
      </c>
      <c r="D106" s="14">
        <f t="shared" si="2"/>
        <v>101.000129697481</v>
      </c>
      <c r="E106" s="15">
        <f t="shared" si="2"/>
        <v>118.083333333333</v>
      </c>
      <c r="F106" s="13">
        <f t="shared" si="2"/>
        <v>108.399937957946</v>
      </c>
      <c r="G106" s="15">
        <f t="shared" si="3"/>
        <v>109.200050862767</v>
      </c>
      <c r="H106" s="13">
        <f t="shared" si="3"/>
        <v>106.500050160513</v>
      </c>
      <c r="I106" s="15">
        <f t="shared" si="3"/>
        <v>106.999897924379</v>
      </c>
      <c r="J106" s="13">
        <f t="shared" si="3"/>
        <v>106.100033675822</v>
      </c>
      <c r="K106" s="15">
        <f t="shared" si="3"/>
        <v>106.599903671422</v>
      </c>
      <c r="L106" s="115"/>
    </row>
    <row s="8" customFormat="1" customHeight="1" ht="28.5">
      <c r="A107" s="45" t="s">
        <v>46</v>
      </c>
      <c r="B107" s="46" t="s">
        <v>44</v>
      </c>
      <c r="C107" s="47">
        <v>27996.7</v>
      </c>
      <c r="D107" s="48">
        <v>32470</v>
      </c>
      <c r="E107" s="64" t="s">
        <v>47</v>
      </c>
      <c r="F107" s="65" t="s">
        <v>47</v>
      </c>
      <c r="G107" s="64" t="s">
        <v>47</v>
      </c>
      <c r="H107" s="65" t="s">
        <v>47</v>
      </c>
      <c r="I107" s="64" t="s">
        <v>47</v>
      </c>
      <c r="J107" s="65" t="s">
        <v>47</v>
      </c>
      <c r="K107" s="64" t="s">
        <v>47</v>
      </c>
      <c r="L107" s="115"/>
    </row>
    <row customHeight="1" ht="29.25">
      <c r="A108" s="19" t="s">
        <v>34</v>
      </c>
      <c r="B108" s="9" t="s">
        <v>44</v>
      </c>
      <c r="C108" s="13">
        <f t="shared" si="25" ref="C108:K108">IF(ISERROR(C50/C25),0,(C50/C25/12)*1000)</f>
        <v>32944.7031039136</v>
      </c>
      <c r="D108" s="14">
        <f t="shared" si="25"/>
        <v>37254.6</v>
      </c>
      <c r="E108" s="15">
        <f t="shared" si="25"/>
        <v>40948.7536134454</v>
      </c>
      <c r="F108" s="13">
        <f t="shared" si="25"/>
        <v>44388.4992937853</v>
      </c>
      <c r="G108" s="15">
        <f t="shared" si="25"/>
        <v>44716.0900140647</v>
      </c>
      <c r="H108" s="13">
        <f t="shared" si="25"/>
        <v>47273.7517730496</v>
      </c>
      <c r="I108" s="15">
        <f t="shared" si="25"/>
        <v>47846.2252824859</v>
      </c>
      <c r="J108" s="13">
        <f t="shared" si="25"/>
        <v>50157.5035612536</v>
      </c>
      <c r="K108" s="15">
        <f t="shared" si="25"/>
        <v>51004.0496453901</v>
      </c>
      <c r="L108" s="115"/>
    </row>
    <row customHeight="1" ht="11.25">
      <c r="A109" s="19" t="s">
        <v>45</v>
      </c>
      <c r="B109" s="9" t="s">
        <v>15</v>
      </c>
      <c r="C109" s="114">
        <v>104.22</v>
      </c>
      <c r="D109" s="14">
        <f t="shared" si="2"/>
        <v>113.082215014936</v>
      </c>
      <c r="E109" s="15">
        <f t="shared" si="2"/>
        <v>109.915966386555</v>
      </c>
      <c r="F109" s="13">
        <f t="shared" si="2"/>
        <v>108.400123024039</v>
      </c>
      <c r="G109" s="15">
        <f t="shared" si="3"/>
        <v>109.200124712422</v>
      </c>
      <c r="H109" s="13">
        <f t="shared" si="3"/>
        <v>106.5000000567</v>
      </c>
      <c r="I109" s="15">
        <f t="shared" si="3"/>
        <v>107.000020054161</v>
      </c>
      <c r="J109" s="13">
        <f t="shared" si="3"/>
        <v>106.100111964983</v>
      </c>
      <c r="K109" s="15">
        <f t="shared" si="3"/>
        <v>106.599944602234</v>
      </c>
      <c r="L109" s="115"/>
    </row>
    <row s="8" customFormat="1" customHeight="1" ht="28.5">
      <c r="A110" s="45" t="s">
        <v>46</v>
      </c>
      <c r="B110" s="46" t="s">
        <v>44</v>
      </c>
      <c r="C110" s="47">
        <v>33531.6</v>
      </c>
      <c r="D110" s="48">
        <v>37254.6</v>
      </c>
      <c r="E110" s="64" t="s">
        <v>47</v>
      </c>
      <c r="F110" s="65" t="s">
        <v>47</v>
      </c>
      <c r="G110" s="64" t="s">
        <v>47</v>
      </c>
      <c r="H110" s="65" t="s">
        <v>47</v>
      </c>
      <c r="I110" s="64" t="s">
        <v>47</v>
      </c>
      <c r="J110" s="65" t="s">
        <v>47</v>
      </c>
      <c r="K110" s="64" t="s">
        <v>47</v>
      </c>
      <c r="L110" s="115"/>
    </row>
    <row customHeight="1" ht="11.25">
      <c r="A111" s="19" t="s">
        <v>35</v>
      </c>
      <c r="B111" s="9" t="s">
        <v>44</v>
      </c>
      <c r="C111" s="13">
        <f t="shared" si="26" ref="C111:K111">IF(ISERROR(C51/C26),0,(C51/C26/12)*1000)</f>
        <v>22792.2413793103</v>
      </c>
      <c r="D111" s="14">
        <f t="shared" si="26"/>
        <v>25573.3434343434</v>
      </c>
      <c r="E111" s="15">
        <f t="shared" si="26"/>
        <v>28216.968200409</v>
      </c>
      <c r="F111" s="13">
        <f t="shared" si="26"/>
        <v>30587.2273662551</v>
      </c>
      <c r="G111" s="15">
        <f t="shared" si="26"/>
        <v>30812.9652351738</v>
      </c>
      <c r="H111" s="13">
        <f t="shared" si="26"/>
        <v>32575.3703703704</v>
      </c>
      <c r="I111" s="15">
        <f t="shared" si="26"/>
        <v>32969.9079754601</v>
      </c>
      <c r="J111" s="13">
        <f t="shared" si="26"/>
        <v>34562.5</v>
      </c>
      <c r="K111" s="15">
        <f t="shared" si="26"/>
        <v>35145.9156378601</v>
      </c>
      <c r="L111" s="115"/>
    </row>
    <row customHeight="1" ht="11.25">
      <c r="A112" s="19" t="s">
        <v>45</v>
      </c>
      <c r="B112" s="9" t="s">
        <v>15</v>
      </c>
      <c r="C112" s="114">
        <v>106.48</v>
      </c>
      <c r="D112" s="14">
        <f t="shared" si="2"/>
        <v>112.201968243271</v>
      </c>
      <c r="E112" s="15">
        <f t="shared" si="2"/>
        <v>110.337423312884</v>
      </c>
      <c r="F112" s="13">
        <f t="shared" si="2"/>
        <v>108.400119917248</v>
      </c>
      <c r="G112" s="15">
        <f t="shared" si="3"/>
        <v>109.200127442208</v>
      </c>
      <c r="H112" s="13">
        <f t="shared" si="3"/>
        <v>106.499912464471</v>
      </c>
      <c r="I112" s="15">
        <f t="shared" si="3"/>
        <v>107.000114152675</v>
      </c>
      <c r="J112" s="13">
        <f t="shared" si="3"/>
        <v>106.100098347422</v>
      </c>
      <c r="K112" s="15">
        <f t="shared" si="3"/>
        <v>106.599981000916</v>
      </c>
      <c r="L112" s="115"/>
    </row>
    <row s="8" customFormat="1" customHeight="1" ht="28.5">
      <c r="A113" s="45" t="s">
        <v>46</v>
      </c>
      <c r="B113" s="46" t="s">
        <v>44</v>
      </c>
      <c r="C113" s="47">
        <v>26892.4</v>
      </c>
      <c r="D113" s="48">
        <v>31128.9</v>
      </c>
      <c r="E113" s="64" t="s">
        <v>47</v>
      </c>
      <c r="F113" s="65" t="s">
        <v>47</v>
      </c>
      <c r="G113" s="64" t="s">
        <v>47</v>
      </c>
      <c r="H113" s="65" t="s">
        <v>47</v>
      </c>
      <c r="I113" s="64" t="s">
        <v>47</v>
      </c>
      <c r="J113" s="65" t="s">
        <v>47</v>
      </c>
      <c r="K113" s="64" t="s">
        <v>47</v>
      </c>
      <c r="L113" s="115"/>
    </row>
    <row customHeight="1" ht="19.5">
      <c r="A114" s="19" t="s">
        <v>36</v>
      </c>
      <c r="B114" s="9" t="s">
        <v>44</v>
      </c>
      <c r="C114" s="13">
        <f t="shared" si="27" ref="C114:K114">IF(ISERROR(C52/C27),0,(C52/C27/12)*1000)</f>
        <v>26843.2316118936</v>
      </c>
      <c r="D114" s="14">
        <f t="shared" si="27"/>
        <v>31362.4407582938</v>
      </c>
      <c r="E114" s="15">
        <f t="shared" si="27"/>
        <v>34347.8464285714</v>
      </c>
      <c r="F114" s="13">
        <f t="shared" si="27"/>
        <v>37233.014354067</v>
      </c>
      <c r="G114" s="15">
        <f t="shared" si="27"/>
        <v>37507.7976190476</v>
      </c>
      <c r="H114" s="13">
        <f t="shared" si="27"/>
        <v>39653.1450320513</v>
      </c>
      <c r="I114" s="15">
        <f t="shared" si="27"/>
        <v>40133.3452950558</v>
      </c>
      <c r="J114" s="13">
        <f t="shared" si="27"/>
        <v>42071.9404186795</v>
      </c>
      <c r="K114" s="15">
        <f t="shared" si="27"/>
        <v>42782.0993589744</v>
      </c>
      <c r="L114" s="115"/>
    </row>
    <row customHeight="1" ht="11.25">
      <c r="A115" s="19" t="s">
        <v>45</v>
      </c>
      <c r="B115" s="9" t="s">
        <v>15</v>
      </c>
      <c r="C115" s="114">
        <v>118.65</v>
      </c>
      <c r="D115" s="14">
        <f t="shared" si="2"/>
        <v>116.835562914854</v>
      </c>
      <c r="E115" s="15">
        <f t="shared" si="2"/>
        <v>109.519047619048</v>
      </c>
      <c r="F115" s="13">
        <f t="shared" si="2"/>
        <v>108.399851011025</v>
      </c>
      <c r="G115" s="15">
        <f t="shared" si="3"/>
        <v>109.199852447948</v>
      </c>
      <c r="H115" s="13">
        <f t="shared" si="3"/>
        <v>106.499959028216</v>
      </c>
      <c r="I115" s="15">
        <f t="shared" si="3"/>
        <v>107.000004912778</v>
      </c>
      <c r="J115" s="13">
        <f t="shared" si="3"/>
        <v>106.099882833185</v>
      </c>
      <c r="K115" s="15">
        <f t="shared" si="3"/>
        <v>106.599883574233</v>
      </c>
      <c r="L115" s="115"/>
    </row>
    <row s="8" customFormat="1" customHeight="1" ht="28.5">
      <c r="A116" s="45" t="s">
        <v>46</v>
      </c>
      <c r="B116" s="46" t="s">
        <v>44</v>
      </c>
      <c r="C116" s="47">
        <v>29092.5</v>
      </c>
      <c r="D116" s="48">
        <v>32219.9</v>
      </c>
      <c r="E116" s="64" t="s">
        <v>47</v>
      </c>
      <c r="F116" s="65" t="s">
        <v>47</v>
      </c>
      <c r="G116" s="64" t="s">
        <v>47</v>
      </c>
      <c r="H116" s="65" t="s">
        <v>47</v>
      </c>
      <c r="I116" s="64" t="s">
        <v>47</v>
      </c>
      <c r="J116" s="65" t="s">
        <v>47</v>
      </c>
      <c r="K116" s="64" t="s">
        <v>47</v>
      </c>
      <c r="L116" s="115"/>
    </row>
    <row customHeight="1" ht="19.5">
      <c r="A117" s="19" t="s">
        <v>37</v>
      </c>
      <c r="B117" s="9" t="s">
        <v>44</v>
      </c>
      <c r="C117" s="13">
        <f t="shared" si="28" ref="C117:K117">IF(ISERROR(C53/C28),0,(C53/C28/12)*1000)</f>
        <v>31962.8378378378</v>
      </c>
      <c r="D117" s="14">
        <f t="shared" si="28"/>
        <v>32136.5489130435</v>
      </c>
      <c r="E117" s="15">
        <f t="shared" si="28"/>
        <v>35807.2569444444</v>
      </c>
      <c r="F117" s="13">
        <f t="shared" si="28"/>
        <v>38815.1136363636</v>
      </c>
      <c r="G117" s="15">
        <f t="shared" si="28"/>
        <v>39101.5740740741</v>
      </c>
      <c r="H117" s="13">
        <f t="shared" si="28"/>
        <v>41338.0871212121</v>
      </c>
      <c r="I117" s="15">
        <f t="shared" si="28"/>
        <v>41838.7037037037</v>
      </c>
      <c r="J117" s="13">
        <f t="shared" si="28"/>
        <v>43859.7159090909</v>
      </c>
      <c r="K117" s="15">
        <f t="shared" si="28"/>
        <v>44600.0555555555</v>
      </c>
      <c r="L117" s="115"/>
    </row>
    <row customHeight="1" ht="11.25">
      <c r="A118" s="19" t="s">
        <v>45</v>
      </c>
      <c r="B118" s="9" t="s">
        <v>15</v>
      </c>
      <c r="C118" s="114">
        <v>111.025</v>
      </c>
      <c r="D118" s="14">
        <f t="shared" si="2"/>
        <v>100.54347826087</v>
      </c>
      <c r="E118" s="15">
        <f t="shared" si="2"/>
        <v>111.422222222222</v>
      </c>
      <c r="F118" s="13">
        <f t="shared" si="2"/>
        <v>108.40013156156</v>
      </c>
      <c r="G118" s="15">
        <f t="shared" si="3"/>
        <v>109.200138214276</v>
      </c>
      <c r="H118" s="13">
        <f t="shared" si="3"/>
        <v>106.499977066884</v>
      </c>
      <c r="I118" s="15">
        <f t="shared" si="3"/>
        <v>107.000049728035</v>
      </c>
      <c r="J118" s="13">
        <f t="shared" si="3"/>
        <v>106.100013240779</v>
      </c>
      <c r="K118" s="15">
        <f t="shared" si="3"/>
        <v>106.599993803363</v>
      </c>
      <c r="L118" s="115"/>
    </row>
    <row s="8" customFormat="1" customHeight="1" ht="28.5">
      <c r="A119" s="45" t="s">
        <v>46</v>
      </c>
      <c r="B119" s="46" t="s">
        <v>44</v>
      </c>
      <c r="C119" s="47">
        <v>31214.5</v>
      </c>
      <c r="D119" s="48">
        <v>35660.5</v>
      </c>
      <c r="E119" s="64" t="s">
        <v>47</v>
      </c>
      <c r="F119" s="65" t="s">
        <v>47</v>
      </c>
      <c r="G119" s="64" t="s">
        <v>47</v>
      </c>
      <c r="H119" s="65" t="s">
        <v>47</v>
      </c>
      <c r="I119" s="64" t="s">
        <v>47</v>
      </c>
      <c r="J119" s="65" t="s">
        <v>47</v>
      </c>
      <c r="K119" s="64" t="s">
        <v>47</v>
      </c>
      <c r="L119" s="115"/>
    </row>
    <row customHeight="1" ht="11.25">
      <c r="A120" s="19" t="s">
        <v>38</v>
      </c>
      <c r="B120" s="9" t="s">
        <v>44</v>
      </c>
      <c r="C120" s="13">
        <f t="shared" si="29" ref="C120:K120">IF(ISERROR(C54/C29),0,(C54/C29/12)*1000)</f>
        <v>20814.5833333333</v>
      </c>
      <c r="D120" s="14">
        <f t="shared" si="29"/>
        <v>21022.75</v>
      </c>
      <c r="E120" s="15">
        <f t="shared" si="29"/>
        <v>25460.8861111111</v>
      </c>
      <c r="F120" s="13">
        <f t="shared" si="29"/>
        <v>27596.4583333333</v>
      </c>
      <c r="G120" s="15">
        <f t="shared" si="29"/>
        <v>27803.3333333333</v>
      </c>
      <c r="H120" s="13">
        <f t="shared" si="29"/>
        <v>29390.3125</v>
      </c>
      <c r="I120" s="15">
        <f t="shared" si="29"/>
        <v>29749.537037037</v>
      </c>
      <c r="J120" s="13">
        <f t="shared" si="29"/>
        <v>31183.125</v>
      </c>
      <c r="K120" s="15">
        <f t="shared" si="29"/>
        <v>31712.962962963</v>
      </c>
      <c r="L120" s="115"/>
    </row>
    <row customHeight="1" ht="11.25">
      <c r="A121" s="19" t="s">
        <v>45</v>
      </c>
      <c r="B121" s="9" t="s">
        <v>15</v>
      </c>
      <c r="C121" s="114">
        <v>147.8</v>
      </c>
      <c r="D121" s="14">
        <f t="shared" si="2"/>
        <v>101.000100090081</v>
      </c>
      <c r="E121" s="15">
        <f t="shared" si="2"/>
        <v>121.111111111111</v>
      </c>
      <c r="F121" s="13">
        <f t="shared" si="2"/>
        <v>108.387658673396</v>
      </c>
      <c r="G121" s="15">
        <f t="shared" si="3"/>
        <v>109.200179491003</v>
      </c>
      <c r="H121" s="13">
        <f t="shared" si="3"/>
        <v>106.500305745756</v>
      </c>
      <c r="I121" s="15">
        <f t="shared" si="3"/>
        <v>106.999893431376</v>
      </c>
      <c r="J121" s="13">
        <f t="shared" si="3"/>
        <v>106.100011696031</v>
      </c>
      <c r="K121" s="15">
        <f t="shared" si="3"/>
        <v>106.599853716989</v>
      </c>
      <c r="L121" s="115"/>
    </row>
    <row s="8" customFormat="1" customHeight="1" ht="28.5">
      <c r="A122" s="74" t="s">
        <v>46</v>
      </c>
      <c r="B122" s="75" t="s">
        <v>44</v>
      </c>
      <c r="C122" s="76">
        <v>0</v>
      </c>
      <c r="D122" s="77">
        <v>0</v>
      </c>
      <c r="E122" s="78" t="s">
        <v>47</v>
      </c>
      <c r="F122" s="79" t="s">
        <v>47</v>
      </c>
      <c r="G122" s="78" t="s">
        <v>47</v>
      </c>
      <c r="H122" s="79" t="s">
        <v>47</v>
      </c>
      <c r="I122" s="78" t="s">
        <v>47</v>
      </c>
      <c r="J122" s="79" t="s">
        <v>47</v>
      </c>
      <c r="K122" s="78" t="s">
        <v>47</v>
      </c>
      <c r="L122" s="125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priority="3536" dxfId="0" operator="lessThan">
      <formula>$C$57</formula>
    </cfRule>
  </conditionalFormatting>
  <conditionalFormatting sqref="C56">
    <cfRule type="cellIs" priority="23" dxfId="1" operator="lessThan">
      <formula>#REF!</formula>
    </cfRule>
  </conditionalFormatting>
  <conditionalFormatting sqref="C60">
    <cfRule type="cellIs" priority="22" dxfId="2" operator="lessThan">
      <formula>#REF!</formula>
    </cfRule>
  </conditionalFormatting>
  <conditionalFormatting sqref="C63">
    <cfRule type="cellIs" priority="21" dxfId="3" operator="lessThan">
      <formula>#REF!</formula>
    </cfRule>
  </conditionalFormatting>
  <conditionalFormatting sqref="C65">
    <cfRule type="cellIs" priority="20" dxfId="4" operator="lessThan">
      <formula>#REF!</formula>
    </cfRule>
  </conditionalFormatting>
  <conditionalFormatting sqref="C67">
    <cfRule type="cellIs" priority="19" dxfId="5" operator="lessThan">
      <formula>#REF!</formula>
    </cfRule>
  </conditionalFormatting>
  <conditionalFormatting sqref="C70">
    <cfRule type="cellIs" priority="18" dxfId="6" operator="lessThan">
      <formula>#REF!</formula>
    </cfRule>
  </conditionalFormatting>
  <conditionalFormatting sqref="C73">
    <cfRule type="cellIs" priority="17" dxfId="7" operator="lessThan">
      <formula>#REF!</formula>
    </cfRule>
  </conditionalFormatting>
  <conditionalFormatting sqref="C76">
    <cfRule type="cellIs" priority="16" dxfId="8" operator="lessThan">
      <formula>#REF!</formula>
    </cfRule>
  </conditionalFormatting>
  <conditionalFormatting sqref="C79">
    <cfRule type="cellIs" priority="15" dxfId="9" operator="lessThan">
      <formula>#REF!</formula>
    </cfRule>
  </conditionalFormatting>
  <conditionalFormatting sqref="C82">
    <cfRule type="cellIs" priority="14" dxfId="10" operator="lessThan">
      <formula>#REF!</formula>
    </cfRule>
  </conditionalFormatting>
  <conditionalFormatting sqref="C85">
    <cfRule type="cellIs" priority="13" dxfId="11" operator="lessThan">
      <formula>#REF!</formula>
    </cfRule>
  </conditionalFormatting>
  <conditionalFormatting sqref="C88">
    <cfRule type="cellIs" priority="12" dxfId="12" operator="lessThan">
      <formula>#REF!</formula>
    </cfRule>
  </conditionalFormatting>
  <conditionalFormatting sqref="C91">
    <cfRule type="cellIs" priority="11" dxfId="13" operator="lessThan">
      <formula>#REF!</formula>
    </cfRule>
  </conditionalFormatting>
  <conditionalFormatting sqref="C94">
    <cfRule type="cellIs" priority="10" dxfId="14" operator="lessThan">
      <formula>#REF!</formula>
    </cfRule>
  </conditionalFormatting>
  <conditionalFormatting sqref="C97">
    <cfRule type="cellIs" priority="9" dxfId="15" operator="lessThan">
      <formula>#REF!</formula>
    </cfRule>
  </conditionalFormatting>
  <conditionalFormatting sqref="C100">
    <cfRule type="cellIs" priority="8" dxfId="16" operator="lessThan">
      <formula>#REF!</formula>
    </cfRule>
  </conditionalFormatting>
  <conditionalFormatting sqref="C103">
    <cfRule type="cellIs" priority="7" dxfId="17" operator="lessThan">
      <formula>#REF!</formula>
    </cfRule>
  </conditionalFormatting>
  <conditionalFormatting sqref="C106">
    <cfRule type="cellIs" priority="6" dxfId="18" operator="lessThan">
      <formula>#REF!</formula>
    </cfRule>
  </conditionalFormatting>
  <conditionalFormatting sqref="C109">
    <cfRule type="cellIs" priority="5" dxfId="19" operator="lessThan">
      <formula>#REF!</formula>
    </cfRule>
  </conditionalFormatting>
  <conditionalFormatting sqref="C112">
    <cfRule type="cellIs" priority="4" dxfId="20" operator="lessThan">
      <formula>#REF!</formula>
    </cfRule>
  </conditionalFormatting>
  <conditionalFormatting sqref="C115">
    <cfRule type="cellIs" priority="3" dxfId="21" operator="lessThan">
      <formula>#REF!</formula>
    </cfRule>
  </conditionalFormatting>
  <conditionalFormatting sqref="C118">
    <cfRule type="cellIs" priority="2" dxfId="22" operator="lessThan">
      <formula>#REF!</formula>
    </cfRule>
  </conditionalFormatting>
  <conditionalFormatting sqref="C121">
    <cfRule type="cellIs" priority="1" dxfId="23" operator="lessThan">
      <formula>#REF!</formula>
    </cfRule>
  </conditionalFormatting>
  <conditionalFormatting sqref="C30:K31 C33:D33 C37:D54">
    <cfRule type="cellIs" priority="13916" dxfId="24" operator="lessThan">
      <formula>#REF!</formula>
    </cfRule>
  </conditionalFormatting>
  <conditionalFormatting sqref="D30:D31">
    <cfRule type="cellIs" priority="2902" dxfId="25" operator="lessThan">
      <formula>$C$30</formula>
    </cfRule>
  </conditionalFormatting>
  <conditionalFormatting sqref="D55:D56">
    <cfRule type="cellIs" priority="3535" dxfId="26" operator="lessThan">
      <formula>$D$57</formula>
    </cfRule>
  </conditionalFormatting>
  <conditionalFormatting sqref="D55:D56">
    <cfRule type="cellIs" priority="3260" dxfId="27" operator="lessThan">
      <formula>$C$55</formula>
    </cfRule>
  </conditionalFormatting>
  <conditionalFormatting sqref="D59:D60">
    <cfRule type="cellIs" priority="1644" dxfId="28" operator="lessThan">
      <formula>$C$59</formula>
    </cfRule>
  </conditionalFormatting>
  <conditionalFormatting sqref="D62:D63">
    <cfRule type="cellIs" priority="1642" dxfId="29" operator="lessThan">
      <formula>$C$62</formula>
    </cfRule>
  </conditionalFormatting>
  <conditionalFormatting sqref="D64:D65">
    <cfRule type="cellIs" priority="1641" dxfId="30" operator="lessThan">
      <formula>$C$64</formula>
    </cfRule>
  </conditionalFormatting>
  <conditionalFormatting sqref="D66:D67">
    <cfRule type="cellIs" priority="1640" dxfId="31" operator="lessThan">
      <formula>$C$66</formula>
    </cfRule>
  </conditionalFormatting>
  <conditionalFormatting sqref="D69:D70">
    <cfRule type="cellIs" priority="1637" dxfId="32" operator="lessThan">
      <formula>$C$69</formula>
    </cfRule>
  </conditionalFormatting>
  <conditionalFormatting sqref="D72:D73">
    <cfRule type="cellIs" priority="1634" dxfId="33" operator="lessThan">
      <formula>$C$72</formula>
    </cfRule>
  </conditionalFormatting>
  <conditionalFormatting sqref="D75:D76">
    <cfRule type="cellIs" priority="1631" dxfId="34" operator="lessThan">
      <formula>$C$75</formula>
    </cfRule>
  </conditionalFormatting>
  <conditionalFormatting sqref="D78:D79">
    <cfRule type="cellIs" priority="1628" dxfId="35" operator="lessThan">
      <formula>$C$78</formula>
    </cfRule>
  </conditionalFormatting>
  <conditionalFormatting sqref="D81:D82">
    <cfRule type="cellIs" priority="1625" dxfId="36" operator="lessThan">
      <formula>$C$81</formula>
    </cfRule>
  </conditionalFormatting>
  <conditionalFormatting sqref="D84:D85">
    <cfRule type="cellIs" priority="1622" dxfId="37" operator="lessThan">
      <formula>$C$84</formula>
    </cfRule>
  </conditionalFormatting>
  <conditionalFormatting sqref="D87:D88">
    <cfRule type="cellIs" priority="1619" dxfId="38" operator="lessThan">
      <formula>$C$87</formula>
    </cfRule>
  </conditionalFormatting>
  <conditionalFormatting sqref="D90:D91">
    <cfRule type="cellIs" priority="1616" dxfId="39" operator="lessThan">
      <formula>$C$90</formula>
    </cfRule>
  </conditionalFormatting>
  <conditionalFormatting sqref="D93:D94">
    <cfRule type="cellIs" priority="1613" dxfId="40" operator="lessThan">
      <formula>$C$93</formula>
    </cfRule>
  </conditionalFormatting>
  <conditionalFormatting sqref="D96:D97">
    <cfRule type="cellIs" priority="1610" dxfId="41" operator="lessThan">
      <formula>$C$96</formula>
    </cfRule>
  </conditionalFormatting>
  <conditionalFormatting sqref="D99:D100">
    <cfRule type="cellIs" priority="1607" dxfId="42" operator="lessThan">
      <formula>$C$99</formula>
    </cfRule>
  </conditionalFormatting>
  <conditionalFormatting sqref="D102:D103">
    <cfRule type="cellIs" priority="1604" dxfId="43" operator="lessThan">
      <formula>$C$102</formula>
    </cfRule>
  </conditionalFormatting>
  <conditionalFormatting sqref="D105:D106">
    <cfRule type="cellIs" priority="1601" dxfId="44" operator="lessThan">
      <formula>$C$105</formula>
    </cfRule>
  </conditionalFormatting>
  <conditionalFormatting sqref="D108:D109">
    <cfRule type="cellIs" priority="1598" dxfId="45" operator="lessThan">
      <formula>$C$108</formula>
    </cfRule>
  </conditionalFormatting>
  <conditionalFormatting sqref="D111:D112">
    <cfRule type="cellIs" priority="1595" dxfId="46" operator="lessThan">
      <formula>$C$111</formula>
    </cfRule>
  </conditionalFormatting>
  <conditionalFormatting sqref="D114:D115">
    <cfRule type="cellIs" priority="1592" dxfId="47" operator="lessThan">
      <formula>$C$114</formula>
    </cfRule>
  </conditionalFormatting>
  <conditionalFormatting sqref="D117:D118">
    <cfRule type="cellIs" priority="1589" dxfId="48" operator="lessThan">
      <formula>$C$117</formula>
    </cfRule>
  </conditionalFormatting>
  <conditionalFormatting sqref="D120:D121">
    <cfRule type="cellIs" priority="1586" dxfId="49" operator="lessThan">
      <formula>$C$120</formula>
    </cfRule>
  </conditionalFormatting>
  <conditionalFormatting sqref="E30:E31">
    <cfRule type="cellIs" priority="2901" dxfId="50" operator="lessThan">
      <formula>$D$30</formula>
    </cfRule>
  </conditionalFormatting>
  <conditionalFormatting sqref="E55:E56">
    <cfRule type="cellIs" priority="3259" dxfId="51" operator="lessThan">
      <formula>$D$55</formula>
    </cfRule>
  </conditionalFormatting>
  <conditionalFormatting sqref="E59:E60">
    <cfRule type="cellIs" priority="3254" dxfId="52" operator="lessThan">
      <formula>$D$59</formula>
    </cfRule>
  </conditionalFormatting>
  <conditionalFormatting sqref="E62:E63">
    <cfRule type="cellIs" priority="3229" dxfId="53" operator="lessThan">
      <formula>$D$62</formula>
    </cfRule>
  </conditionalFormatting>
  <conditionalFormatting sqref="E64:E65">
    <cfRule type="cellIs" priority="3228" dxfId="54" operator="lessThan">
      <formula>$D$64</formula>
    </cfRule>
  </conditionalFormatting>
  <conditionalFormatting sqref="E66:E67">
    <cfRule type="cellIs" priority="3227" dxfId="55" operator="lessThan">
      <formula>$D$66</formula>
    </cfRule>
  </conditionalFormatting>
  <conditionalFormatting sqref="E69:E70">
    <cfRule type="cellIs" priority="3226" dxfId="56" operator="lessThan">
      <formula>$D$69</formula>
    </cfRule>
  </conditionalFormatting>
  <conditionalFormatting sqref="E72:E73">
    <cfRule type="cellIs" priority="3225" dxfId="57" operator="lessThan">
      <formula>$D$72</formula>
    </cfRule>
  </conditionalFormatting>
  <conditionalFormatting sqref="E75:E76">
    <cfRule type="cellIs" priority="3224" dxfId="58" operator="lessThan">
      <formula>$D$75</formula>
    </cfRule>
  </conditionalFormatting>
  <conditionalFormatting sqref="E78:E79">
    <cfRule type="cellIs" priority="3223" dxfId="59" operator="lessThan">
      <formula>$D$78</formula>
    </cfRule>
  </conditionalFormatting>
  <conditionalFormatting sqref="E81:E82">
    <cfRule type="cellIs" priority="3222" dxfId="60" operator="lessThan">
      <formula>$D$81</formula>
    </cfRule>
  </conditionalFormatting>
  <conditionalFormatting sqref="E84:E85">
    <cfRule type="cellIs" priority="3221" dxfId="61" operator="lessThan">
      <formula>$D$84</formula>
    </cfRule>
  </conditionalFormatting>
  <conditionalFormatting sqref="E87:E88">
    <cfRule type="cellIs" priority="3220" dxfId="62" operator="lessThan">
      <formula>$D$87</formula>
    </cfRule>
  </conditionalFormatting>
  <conditionalFormatting sqref="E90:E91">
    <cfRule type="cellIs" priority="3219" dxfId="63" operator="lessThan">
      <formula>$D$90</formula>
    </cfRule>
  </conditionalFormatting>
  <conditionalFormatting sqref="E93:E94">
    <cfRule type="cellIs" priority="3218" dxfId="64" operator="lessThan">
      <formula>$D$93</formula>
    </cfRule>
  </conditionalFormatting>
  <conditionalFormatting sqref="E96:E97">
    <cfRule type="cellIs" priority="3217" dxfId="65" operator="lessThan">
      <formula>$D$96</formula>
    </cfRule>
  </conditionalFormatting>
  <conditionalFormatting sqref="E99:E100">
    <cfRule type="cellIs" priority="3216" dxfId="66" operator="lessThan">
      <formula>$D$99</formula>
    </cfRule>
  </conditionalFormatting>
  <conditionalFormatting sqref="E102:E103">
    <cfRule type="cellIs" priority="3215" dxfId="67" operator="lessThan">
      <formula>$D$102</formula>
    </cfRule>
  </conditionalFormatting>
  <conditionalFormatting sqref="E105:E106">
    <cfRule type="cellIs" priority="3214" dxfId="68" operator="lessThan">
      <formula>$D$105</formula>
    </cfRule>
  </conditionalFormatting>
  <conditionalFormatting sqref="E108:E109">
    <cfRule type="cellIs" priority="3213" dxfId="69" operator="lessThan">
      <formula>$D$108</formula>
    </cfRule>
  </conditionalFormatting>
  <conditionalFormatting sqref="E111:E112">
    <cfRule type="cellIs" priority="3212" dxfId="70" operator="lessThan">
      <formula>$D$111</formula>
    </cfRule>
  </conditionalFormatting>
  <conditionalFormatting sqref="E114:E115">
    <cfRule type="cellIs" priority="3211" dxfId="71" operator="lessThan">
      <formula>$D$114</formula>
    </cfRule>
  </conditionalFormatting>
  <conditionalFormatting sqref="E117:E118">
    <cfRule type="cellIs" priority="3210" dxfId="72" operator="lessThan">
      <formula>$D$117</formula>
    </cfRule>
  </conditionalFormatting>
  <conditionalFormatting sqref="E120:E121">
    <cfRule type="cellIs" priority="3209" dxfId="73" operator="lessThan">
      <formula>$D$120</formula>
    </cfRule>
  </conditionalFormatting>
  <conditionalFormatting sqref="F30:F31">
    <cfRule type="cellIs" priority="2900" dxfId="74" operator="lessThan">
      <formula>$E$30</formula>
    </cfRule>
  </conditionalFormatting>
  <conditionalFormatting sqref="F55:F56">
    <cfRule type="cellIs" priority="3258" dxfId="75" operator="lessThan">
      <formula>$E$55</formula>
    </cfRule>
  </conditionalFormatting>
  <conditionalFormatting sqref="F59:F60">
    <cfRule type="cellIs" priority="3208" dxfId="76" operator="lessThan">
      <formula>$E$59</formula>
    </cfRule>
  </conditionalFormatting>
  <conditionalFormatting sqref="F62:F63">
    <cfRule type="cellIs" priority="3207" dxfId="77" operator="lessThan">
      <formula>$E$62</formula>
    </cfRule>
  </conditionalFormatting>
  <conditionalFormatting sqref="F64:F65">
    <cfRule type="cellIs" priority="3206" dxfId="78" operator="lessThan">
      <formula>$E$64</formula>
    </cfRule>
  </conditionalFormatting>
  <conditionalFormatting sqref="F66:F67">
    <cfRule type="cellIs" priority="3205" dxfId="79" operator="lessThan">
      <formula>$E$66</formula>
    </cfRule>
  </conditionalFormatting>
  <conditionalFormatting sqref="F69:F70">
    <cfRule type="cellIs" priority="3204" dxfId="80" operator="lessThan">
      <formula>$E$69</formula>
    </cfRule>
  </conditionalFormatting>
  <conditionalFormatting sqref="F72:F73">
    <cfRule type="cellIs" priority="3203" dxfId="81" operator="lessThan">
      <formula>$E$72</formula>
    </cfRule>
  </conditionalFormatting>
  <conditionalFormatting sqref="F75:F76">
    <cfRule type="cellIs" priority="3202" dxfId="82" operator="lessThan">
      <formula>$E$75</formula>
    </cfRule>
  </conditionalFormatting>
  <conditionalFormatting sqref="F78:F79">
    <cfRule type="cellIs" priority="3201" dxfId="83" operator="lessThan">
      <formula>$E$78</formula>
    </cfRule>
  </conditionalFormatting>
  <conditionalFormatting sqref="F81:F82">
    <cfRule type="cellIs" priority="3200" dxfId="84" operator="lessThan">
      <formula>$E$81</formula>
    </cfRule>
  </conditionalFormatting>
  <conditionalFormatting sqref="F84:F85">
    <cfRule type="cellIs" priority="3199" dxfId="85" operator="lessThan">
      <formula>$E$84</formula>
    </cfRule>
  </conditionalFormatting>
  <conditionalFormatting sqref="F87:F88">
    <cfRule type="cellIs" priority="3198" dxfId="86" operator="lessThan">
      <formula>$E$87</formula>
    </cfRule>
  </conditionalFormatting>
  <conditionalFormatting sqref="F90:F91">
    <cfRule type="cellIs" priority="3197" dxfId="87" operator="lessThan">
      <formula>$E$90</formula>
    </cfRule>
  </conditionalFormatting>
  <conditionalFormatting sqref="F93:F94">
    <cfRule type="cellIs" priority="3196" dxfId="88" operator="lessThan">
      <formula>$E$93</formula>
    </cfRule>
  </conditionalFormatting>
  <conditionalFormatting sqref="F96:F97">
    <cfRule type="cellIs" priority="3195" dxfId="89" operator="lessThan">
      <formula>$E$96</formula>
    </cfRule>
  </conditionalFormatting>
  <conditionalFormatting sqref="F99:F100">
    <cfRule type="cellIs" priority="3194" dxfId="90" operator="lessThan">
      <formula>$E$99</formula>
    </cfRule>
  </conditionalFormatting>
  <conditionalFormatting sqref="F102:F103 G102">
    <cfRule type="cellIs" priority="3193" dxfId="91" operator="lessThan">
      <formula>$E$102</formula>
    </cfRule>
  </conditionalFormatting>
  <conditionalFormatting sqref="F105:F106">
    <cfRule type="cellIs" priority="3192" dxfId="92" operator="lessThan">
      <formula>$E$105</formula>
    </cfRule>
  </conditionalFormatting>
  <conditionalFormatting sqref="F108:F109">
    <cfRule type="cellIs" priority="3191" dxfId="93" operator="lessThan">
      <formula>$E$108</formula>
    </cfRule>
  </conditionalFormatting>
  <conditionalFormatting sqref="F111:F112">
    <cfRule type="cellIs" priority="3190" dxfId="94" operator="lessThan">
      <formula>$E$111</formula>
    </cfRule>
  </conditionalFormatting>
  <conditionalFormatting sqref="F114:F115">
    <cfRule type="cellIs" priority="3189" dxfId="95" operator="lessThan">
      <formula>$E$114</formula>
    </cfRule>
  </conditionalFormatting>
  <conditionalFormatting sqref="F117:F118">
    <cfRule type="cellIs" priority="3188" dxfId="96" operator="lessThan">
      <formula>$E$117</formula>
    </cfRule>
  </conditionalFormatting>
  <conditionalFormatting sqref="F120:F121">
    <cfRule type="cellIs" priority="3187" dxfId="97" operator="lessThan">
      <formula>$E$120</formula>
    </cfRule>
  </conditionalFormatting>
  <conditionalFormatting sqref="G33">
    <cfRule type="cellIs" priority="13844" dxfId="98" stopIfTrue="1" operator="lessThan">
      <formula>$F$33</formula>
    </cfRule>
  </conditionalFormatting>
  <conditionalFormatting sqref="G34">
    <cfRule type="cellIs" priority="13843" dxfId="99" stopIfTrue="1" operator="lessThan">
      <formula>$F$34</formula>
    </cfRule>
  </conditionalFormatting>
  <conditionalFormatting sqref="G35">
    <cfRule type="cellIs" priority="13842" dxfId="100" stopIfTrue="1" operator="lessThan">
      <formula>$F$35</formula>
    </cfRule>
  </conditionalFormatting>
  <conditionalFormatting sqref="G37">
    <cfRule type="cellIs" priority="13840" dxfId="101" stopIfTrue="1" operator="lessThan">
      <formula>$F$37</formula>
    </cfRule>
  </conditionalFormatting>
  <conditionalFormatting sqref="G38">
    <cfRule type="cellIs" priority="13839" dxfId="102" stopIfTrue="1" operator="lessThan">
      <formula>$F$38</formula>
    </cfRule>
  </conditionalFormatting>
  <conditionalFormatting sqref="G39">
    <cfRule type="cellIs" priority="13838" dxfId="103" stopIfTrue="1" operator="lessThan">
      <formula>$F$39</formula>
    </cfRule>
  </conditionalFormatting>
  <conditionalFormatting sqref="G40">
    <cfRule type="cellIs" priority="13837" dxfId="104" stopIfTrue="1" operator="lessThan">
      <formula>$F$40</formula>
    </cfRule>
  </conditionalFormatting>
  <conditionalFormatting sqref="G41">
    <cfRule type="cellIs" priority="13836" dxfId="105" stopIfTrue="1" operator="lessThan">
      <formula>$F$41</formula>
    </cfRule>
  </conditionalFormatting>
  <conditionalFormatting sqref="G42">
    <cfRule type="cellIs" priority="13835" dxfId="106" stopIfTrue="1" operator="lessThan">
      <formula>$F$42</formula>
    </cfRule>
  </conditionalFormatting>
  <conditionalFormatting sqref="G43">
    <cfRule type="cellIs" priority="13834" dxfId="107" stopIfTrue="1" operator="lessThan">
      <formula>$F$43</formula>
    </cfRule>
  </conditionalFormatting>
  <conditionalFormatting sqref="G44">
    <cfRule type="cellIs" priority="13833" dxfId="108" stopIfTrue="1" operator="lessThan">
      <formula>$F$44</formula>
    </cfRule>
  </conditionalFormatting>
  <conditionalFormatting sqref="G45">
    <cfRule type="cellIs" priority="13832" dxfId="109" stopIfTrue="1" operator="lessThan">
      <formula>$F$45</formula>
    </cfRule>
  </conditionalFormatting>
  <conditionalFormatting sqref="G46">
    <cfRule type="cellIs" priority="13831" dxfId="110" stopIfTrue="1" operator="lessThan">
      <formula>$F$46</formula>
    </cfRule>
  </conditionalFormatting>
  <conditionalFormatting sqref="G47">
    <cfRule type="cellIs" priority="13830" dxfId="111" stopIfTrue="1" operator="lessThan">
      <formula>$F$47</formula>
    </cfRule>
  </conditionalFormatting>
  <conditionalFormatting sqref="G48">
    <cfRule type="cellIs" priority="13829" dxfId="112" stopIfTrue="1" operator="lessThan">
      <formula>$F$48</formula>
    </cfRule>
  </conditionalFormatting>
  <conditionalFormatting sqref="G49">
    <cfRule type="cellIs" priority="13828" dxfId="113" stopIfTrue="1" operator="lessThan">
      <formula>$F$49</formula>
    </cfRule>
  </conditionalFormatting>
  <conditionalFormatting sqref="G50">
    <cfRule type="cellIs" priority="13827" dxfId="114" stopIfTrue="1" operator="lessThan">
      <formula>$F$50</formula>
    </cfRule>
  </conditionalFormatting>
  <conditionalFormatting sqref="G51">
    <cfRule type="cellIs" priority="13826" dxfId="115" stopIfTrue="1" operator="lessThan">
      <formula>$F$51</formula>
    </cfRule>
  </conditionalFormatting>
  <conditionalFormatting sqref="G52">
    <cfRule type="cellIs" priority="13825" dxfId="116" stopIfTrue="1" operator="lessThan">
      <formula>$F$52</formula>
    </cfRule>
  </conditionalFormatting>
  <conditionalFormatting sqref="G53">
    <cfRule type="cellIs" priority="13824" dxfId="117" stopIfTrue="1" operator="lessThan">
      <formula>$F$53</formula>
    </cfRule>
  </conditionalFormatting>
  <conditionalFormatting sqref="G54">
    <cfRule type="cellIs" priority="13823" dxfId="118" stopIfTrue="1" operator="lessThan">
      <formula>$F$54</formula>
    </cfRule>
  </conditionalFormatting>
  <conditionalFormatting sqref="G57 G61 G68 G71 G74 G77 G80 G83 G86 G89 G92 G95 G98 G101 G104 G107 G110 G113 G116 G119 G122">
    <cfRule type="cellIs" priority="5156" dxfId="119" stopIfTrue="1" operator="lessThan">
      <formula>$F$5</formula>
    </cfRule>
  </conditionalFormatting>
  <conditionalFormatting sqref="G57 G61 G68 G71 G74 G77 G80 G83 G86 G89 G92 G95 G98 G101 G104 G107 G110 G113 G116 G119 G122">
    <cfRule type="cellIs" priority="13894" dxfId="120" stopIfTrue="1" operator="lessThan">
      <formula>$F$26</formula>
    </cfRule>
  </conditionalFormatting>
  <conditionalFormatting sqref="G57 G61 G68 G71 G74 G77 G80 G83 G86 G89 G92 G95 G98 G101 G104 G107 G110 G113 G116 G119 G122">
    <cfRule type="cellIs" priority="13893" dxfId="121" stopIfTrue="1" operator="lessThan">
      <formula>$F$27</formula>
    </cfRule>
  </conditionalFormatting>
  <conditionalFormatting sqref="G57 G61 G68 G71 G74 G77 G80 G83 G86 G89 G92 G95 G98 G101 G104 G107 G110 G113 G116 G119 G122">
    <cfRule type="cellIs" priority="13895" dxfId="122" stopIfTrue="1" operator="lessThan">
      <formula>$F$25</formula>
    </cfRule>
  </conditionalFormatting>
  <conditionalFormatting sqref="G57 G61 G68 G71 G74 G77 G80 G83 G86 G89 G92 G95 G98 G101 G104 G107 G110 G113 G116 G119 G122">
    <cfRule type="cellIs" priority="13899" dxfId="123" stopIfTrue="1" operator="lessThan">
      <formula>$F$21</formula>
    </cfRule>
  </conditionalFormatting>
  <conditionalFormatting sqref="G57 G61 G68 G71 G74 G77 G80 G83 G86 G89 G92 G95 G98 G101 G104 G107 G110 G113 G116 G119 G122">
    <cfRule type="cellIs" priority="13892" dxfId="124" stopIfTrue="1" operator="lessThan">
      <formula>$F$28</formula>
    </cfRule>
  </conditionalFormatting>
  <conditionalFormatting sqref="G57 G61 G68 G71 G74 G77 G80 G83 G86 G89 G92 G95 G98 G101 G104 G107 G110 G113 G116 G119 G122">
    <cfRule type="cellIs" priority="13897" dxfId="125" stopIfTrue="1" operator="lessThan">
      <formula>$F$23</formula>
    </cfRule>
  </conditionalFormatting>
  <conditionalFormatting sqref="G57 G61 G68 G71 G74 G77 G80 G83 G86 G89 G92 G95 G98 G101 G104 G107 G110 G113 G116 G119 G122">
    <cfRule type="cellIs" priority="5150" dxfId="126" stopIfTrue="1" operator="lessThan">
      <formula>$F$134</formula>
    </cfRule>
  </conditionalFormatting>
  <conditionalFormatting sqref="G57 G61 G68 G71 G74 G77 G80 G83 G86 G89 G92 G95 G98 G101 G104 G107 G110 G113 G116 G119 G122">
    <cfRule type="cellIs" priority="13891" dxfId="127" stopIfTrue="1" operator="lessThan">
      <formula>$F$29</formula>
    </cfRule>
  </conditionalFormatting>
  <conditionalFormatting sqref="G57 G61 G68 G71 G74 G77 G80 G83 G86 G89 G92 G95 G98 G101 G104 G107 G110 G113 G116 G119 G122">
    <cfRule type="cellIs" priority="13898" dxfId="128" stopIfTrue="1" operator="lessThan">
      <formula>$F$22</formula>
    </cfRule>
  </conditionalFormatting>
  <conditionalFormatting sqref="G57 G61 G68 G71 G74 G77 G80 G83 G86 G89 G92 G95 G98 G101 G104 G107 G110 G113 G116 G119 G122">
    <cfRule type="cellIs" priority="13900" dxfId="129" stopIfTrue="1" operator="lessThan">
      <formula>$F$20</formula>
    </cfRule>
  </conditionalFormatting>
  <conditionalFormatting sqref="G57 G61 G68 G71 G74 G77 G80 G83 G86 G89 G92 G95 G98 G101 G104 G107 G110 G113 G116 G119 G122">
    <cfRule type="cellIs" priority="13901" dxfId="130" stopIfTrue="1" operator="lessThan">
      <formula>$F$19</formula>
    </cfRule>
  </conditionalFormatting>
  <conditionalFormatting sqref="G57 G61 G68 G71 G74 G77 G80 G83 G86 G89 G92 G95 G98 G101 G104 G107 G110 G113 G116 G119 G122">
    <cfRule type="cellIs" priority="13912" dxfId="131" stopIfTrue="1" operator="lessThan">
      <formula>$F$8</formula>
    </cfRule>
  </conditionalFormatting>
  <conditionalFormatting sqref="G57 G61 G68 G71 G74 G77 G80 G83 G86 G89 G92 G95 G98 G101 G104 G107 G110 G113 G116 G119 G122">
    <cfRule type="cellIs" priority="13902" dxfId="132" stopIfTrue="1" operator="lessThan">
      <formula>$F$18</formula>
    </cfRule>
  </conditionalFormatting>
  <conditionalFormatting sqref="G57 G61 G68 G71 G74 G77 G80 G83 G86 G89 G92 G95 G98 G101 G104 G107 G110 G113 G116 G119 G122">
    <cfRule type="cellIs" priority="13903" dxfId="133" stopIfTrue="1" operator="lessThan">
      <formula>$F$17</formula>
    </cfRule>
  </conditionalFormatting>
  <conditionalFormatting sqref="G57 G61 G68 G71 G74 G77 G80 G83 G86 G89 G92 G95 G98 G101 G104 G107 G110 G113 G116 G119 G122">
    <cfRule type="cellIs" priority="5162" dxfId="134" stopIfTrue="1" operator="lessThan">
      <formula>$F$11</formula>
    </cfRule>
  </conditionalFormatting>
  <conditionalFormatting sqref="G57 G61 G68 G71 G74 G77 G80 G83 G86 G89 G92 G95 G98 G101 G104 G107 G110 G113 G116 G119 G122">
    <cfRule type="cellIs" priority="13904" dxfId="135" stopIfTrue="1" operator="lessThan">
      <formula>$F$16</formula>
    </cfRule>
  </conditionalFormatting>
  <conditionalFormatting sqref="G57 G61 G68 G71 G74 G77 G80 G83 G86 G89 G92 G95 G98 G101 G104 G107 G110 G113 G116 G119 G122">
    <cfRule type="cellIs" priority="13908" dxfId="136" stopIfTrue="1" operator="lessThan">
      <formula>$F$12</formula>
    </cfRule>
  </conditionalFormatting>
  <conditionalFormatting sqref="G57 G61 G68 G71 G74 G77 G80 G83 G86 G89 G92 G95 G98 G101 G104 G107 G110 G113 G116 G119 G122">
    <cfRule type="cellIs" priority="13907" dxfId="137" stopIfTrue="1" operator="lessThan">
      <formula>$F$13</formula>
    </cfRule>
  </conditionalFormatting>
  <conditionalFormatting sqref="G57 G61 G68 G71 G74 G77 G80 G83 G86 G89 G92 G95 G98 G101 G104 G107 G110 G113 G116 G119 G122">
    <cfRule type="cellIs" priority="13906" dxfId="138" stopIfTrue="1" operator="lessThan">
      <formula>$F$14</formula>
    </cfRule>
  </conditionalFormatting>
  <conditionalFormatting sqref="G57 G61 G68 G71 G74 G77 G80 G83 G86 G89 G92 G95 G98 G101 G104 G107 G110 G113 G116 G119 G122">
    <cfRule type="cellIs" priority="13905" dxfId="139" stopIfTrue="1" operator="lessThan">
      <formula>$F$15</formula>
    </cfRule>
  </conditionalFormatting>
  <conditionalFormatting sqref="G57 G61 G68 G71 G74 G77 G80 G83 G86 G89 G92 G95 G98 G101 G104 G107 G110 G113 G116 G119 G122">
    <cfRule type="cellIs" priority="13896" dxfId="140" stopIfTrue="1" operator="lessThan">
      <formula>$F$24</formula>
    </cfRule>
  </conditionalFormatting>
  <conditionalFormatting sqref="G59:G60">
    <cfRule type="cellIs" priority="13775" dxfId="141" stopIfTrue="1" operator="lessThan">
      <formula>$F$59</formula>
    </cfRule>
  </conditionalFormatting>
  <conditionalFormatting sqref="G30:H31">
    <cfRule type="cellIs" priority="2899" dxfId="142" operator="lessThan">
      <formula>$F$30</formula>
    </cfRule>
  </conditionalFormatting>
  <conditionalFormatting sqref="G55:H56">
    <cfRule type="cellIs" priority="13776" dxfId="143" stopIfTrue="1" operator="lessThan">
      <formula>$F$55</formula>
    </cfRule>
  </conditionalFormatting>
  <conditionalFormatting sqref="G62:H63">
    <cfRule type="cellIs" priority="13774" dxfId="144" stopIfTrue="1" operator="lessThan">
      <formula>$F$62</formula>
    </cfRule>
  </conditionalFormatting>
  <conditionalFormatting sqref="G64:H65">
    <cfRule type="cellIs" priority="13773" dxfId="145" stopIfTrue="1" operator="lessThan">
      <formula>$F$64</formula>
    </cfRule>
  </conditionalFormatting>
  <conditionalFormatting sqref="G66:H67">
    <cfRule type="cellIs" priority="13772" dxfId="146" stopIfTrue="1" operator="lessThan">
      <formula>$F$66</formula>
    </cfRule>
  </conditionalFormatting>
  <conditionalFormatting sqref="G69:H70">
    <cfRule type="cellIs" priority="13771" dxfId="147" stopIfTrue="1" operator="lessThan">
      <formula>$F$69</formula>
    </cfRule>
  </conditionalFormatting>
  <conditionalFormatting sqref="G72:H73">
    <cfRule type="cellIs" priority="13770" dxfId="148" stopIfTrue="1" operator="lessThan">
      <formula>$F$72</formula>
    </cfRule>
  </conditionalFormatting>
  <conditionalFormatting sqref="G75:H76">
    <cfRule type="cellIs" priority="13769" dxfId="149" stopIfTrue="1" operator="lessThan">
      <formula>$F$75</formula>
    </cfRule>
  </conditionalFormatting>
  <conditionalFormatting sqref="G78:H79">
    <cfRule type="cellIs" priority="13768" dxfId="150" stopIfTrue="1" operator="lessThan">
      <formula>$F$78</formula>
    </cfRule>
  </conditionalFormatting>
  <conditionalFormatting sqref="G81:H82">
    <cfRule type="cellIs" priority="13767" dxfId="151" stopIfTrue="1" operator="lessThan">
      <formula>$F$81</formula>
    </cfRule>
  </conditionalFormatting>
  <conditionalFormatting sqref="G84:H85">
    <cfRule type="cellIs" priority="13766" dxfId="152" stopIfTrue="1" operator="lessThan">
      <formula>$F$84</formula>
    </cfRule>
  </conditionalFormatting>
  <conditionalFormatting sqref="G87:H88">
    <cfRule type="cellIs" priority="13765" dxfId="153" stopIfTrue="1" operator="lessThan">
      <formula>$F$87</formula>
    </cfRule>
  </conditionalFormatting>
  <conditionalFormatting sqref="G90:H91">
    <cfRule type="cellIs" priority="13764" dxfId="154" stopIfTrue="1" operator="lessThan">
      <formula>$F$90</formula>
    </cfRule>
  </conditionalFormatting>
  <conditionalFormatting sqref="G93:H94">
    <cfRule type="cellIs" priority="13763" dxfId="155" stopIfTrue="1" operator="lessThan">
      <formula>$F$93</formula>
    </cfRule>
  </conditionalFormatting>
  <conditionalFormatting sqref="G96:H97">
    <cfRule type="cellIs" priority="13762" dxfId="156" stopIfTrue="1" operator="lessThan">
      <formula>$F$96</formula>
    </cfRule>
  </conditionalFormatting>
  <conditionalFormatting sqref="G99:H100">
    <cfRule type="cellIs" priority="13761" dxfId="157" stopIfTrue="1" operator="lessThan">
      <formula>$F$99</formula>
    </cfRule>
  </conditionalFormatting>
  <conditionalFormatting sqref="G103:H103 H102">
    <cfRule type="cellIs" priority="13760" dxfId="158" stopIfTrue="1" operator="lessThan">
      <formula>$F$102</formula>
    </cfRule>
  </conditionalFormatting>
  <conditionalFormatting sqref="G105:H106">
    <cfRule type="cellIs" priority="13759" dxfId="159" stopIfTrue="1" operator="lessThan">
      <formula>$F$105</formula>
    </cfRule>
  </conditionalFormatting>
  <conditionalFormatting sqref="G108:H109">
    <cfRule type="cellIs" priority="13758" dxfId="160" stopIfTrue="1" operator="lessThan">
      <formula>$F$108</formula>
    </cfRule>
  </conditionalFormatting>
  <conditionalFormatting sqref="G111:H112">
    <cfRule type="cellIs" priority="13757" dxfId="161" stopIfTrue="1" operator="lessThan">
      <formula>$F$111</formula>
    </cfRule>
  </conditionalFormatting>
  <conditionalFormatting sqref="G114:H115">
    <cfRule type="cellIs" priority="13756" dxfId="162" stopIfTrue="1" operator="lessThan">
      <formula>$F$114</formula>
    </cfRule>
  </conditionalFormatting>
  <conditionalFormatting sqref="G117:H118">
    <cfRule type="cellIs" priority="13755" dxfId="163" stopIfTrue="1" operator="lessThan">
      <formula>$F$117</formula>
    </cfRule>
  </conditionalFormatting>
  <conditionalFormatting sqref="G120:H121">
    <cfRule type="cellIs" priority="13754" dxfId="164" stopIfTrue="1" operator="lessThan">
      <formula>$F$120</formula>
    </cfRule>
  </conditionalFormatting>
  <conditionalFormatting sqref="H59:H60">
    <cfRule type="cellIs" priority="3186" dxfId="165" operator="lessThan">
      <formula>$F$59</formula>
    </cfRule>
  </conditionalFormatting>
  <conditionalFormatting sqref="I33">
    <cfRule type="cellIs" priority="13821" dxfId="166" stopIfTrue="1" operator="lessThan">
      <formula>$H$33</formula>
    </cfRule>
  </conditionalFormatting>
  <conditionalFormatting sqref="I34">
    <cfRule type="cellIs" priority="13820" dxfId="167" stopIfTrue="1" operator="lessThan">
      <formula>$H$34</formula>
    </cfRule>
  </conditionalFormatting>
  <conditionalFormatting sqref="I35">
    <cfRule type="cellIs" priority="13819" dxfId="168" stopIfTrue="1" operator="lessThan">
      <formula>$H$35</formula>
    </cfRule>
  </conditionalFormatting>
  <conditionalFormatting sqref="I37">
    <cfRule type="cellIs" priority="13817" dxfId="169" stopIfTrue="1" operator="lessThan">
      <formula>$H$37</formula>
    </cfRule>
  </conditionalFormatting>
  <conditionalFormatting sqref="I38">
    <cfRule type="cellIs" priority="13816" dxfId="170" stopIfTrue="1" operator="lessThan">
      <formula>$H$38</formula>
    </cfRule>
  </conditionalFormatting>
  <conditionalFormatting sqref="I39">
    <cfRule type="cellIs" priority="13815" dxfId="171" stopIfTrue="1" operator="lessThan">
      <formula>$H$39</formula>
    </cfRule>
  </conditionalFormatting>
  <conditionalFormatting sqref="I40">
    <cfRule type="cellIs" priority="13814" dxfId="172" stopIfTrue="1" operator="lessThan">
      <formula>$H$40</formula>
    </cfRule>
  </conditionalFormatting>
  <conditionalFormatting sqref="I41">
    <cfRule type="cellIs" priority="13813" dxfId="173" stopIfTrue="1" operator="lessThan">
      <formula>$H$41</formula>
    </cfRule>
  </conditionalFormatting>
  <conditionalFormatting sqref="I42">
    <cfRule type="cellIs" priority="13812" dxfId="174" stopIfTrue="1" operator="lessThan">
      <formula>$H$42</formula>
    </cfRule>
  </conditionalFormatting>
  <conditionalFormatting sqref="I43">
    <cfRule type="cellIs" priority="13811" dxfId="175" stopIfTrue="1" operator="lessThan">
      <formula>$H$43</formula>
    </cfRule>
  </conditionalFormatting>
  <conditionalFormatting sqref="I44">
    <cfRule type="cellIs" priority="13810" dxfId="176" stopIfTrue="1" operator="lessThan">
      <formula>$H$44</formula>
    </cfRule>
  </conditionalFormatting>
  <conditionalFormatting sqref="I45">
    <cfRule type="cellIs" priority="13809" dxfId="177" stopIfTrue="1" operator="lessThan">
      <formula>$H$45</formula>
    </cfRule>
  </conditionalFormatting>
  <conditionalFormatting sqref="I46">
    <cfRule type="cellIs" priority="13808" dxfId="178" stopIfTrue="1" operator="lessThan">
      <formula>$H$46</formula>
    </cfRule>
  </conditionalFormatting>
  <conditionalFormatting sqref="I47">
    <cfRule type="cellIs" priority="13807" dxfId="179" stopIfTrue="1" operator="lessThan">
      <formula>$H$47</formula>
    </cfRule>
  </conditionalFormatting>
  <conditionalFormatting sqref="I48">
    <cfRule type="cellIs" priority="13806" dxfId="180" stopIfTrue="1" operator="lessThan">
      <formula>$H$48</formula>
    </cfRule>
  </conditionalFormatting>
  <conditionalFormatting sqref="I49">
    <cfRule type="cellIs" priority="13805" dxfId="181" stopIfTrue="1" operator="lessThan">
      <formula>$H$49</formula>
    </cfRule>
  </conditionalFormatting>
  <conditionalFormatting sqref="I50">
    <cfRule type="cellIs" priority="13804" dxfId="182" stopIfTrue="1" operator="lessThan">
      <formula>$H$50</formula>
    </cfRule>
  </conditionalFormatting>
  <conditionalFormatting sqref="I51">
    <cfRule type="cellIs" priority="13803" dxfId="183" stopIfTrue="1" operator="lessThan">
      <formula>$H$51</formula>
    </cfRule>
  </conditionalFormatting>
  <conditionalFormatting sqref="I52">
    <cfRule type="cellIs" priority="13802" dxfId="184" stopIfTrue="1" operator="lessThan">
      <formula>$H$52</formula>
    </cfRule>
  </conditionalFormatting>
  <conditionalFormatting sqref="I53">
    <cfRule type="cellIs" priority="13801" dxfId="185" stopIfTrue="1" operator="lessThan">
      <formula>$H$53</formula>
    </cfRule>
  </conditionalFormatting>
  <conditionalFormatting sqref="I54">
    <cfRule type="cellIs" priority="13800" dxfId="186" stopIfTrue="1" operator="lessThan">
      <formula>$H$54</formula>
    </cfRule>
  </conditionalFormatting>
  <conditionalFormatting sqref="I57 I61 I68 I71 I74 I77 I80 I83 I86 I89 I92 I95 I98 I101 I104 I107 I110 I113 I116 I119 I122">
    <cfRule type="cellIs" priority="5161" dxfId="187" stopIfTrue="1" operator="lessThan">
      <formula>$H$11</formula>
    </cfRule>
  </conditionalFormatting>
  <conditionalFormatting sqref="I57 I61 I68 I71 I74 I77 I80 I83 I86 I89 I92 I95 I98 I101 I104 I107 I110 I113 I116 I119 I122">
    <cfRule type="cellIs" priority="5146" dxfId="188" operator="lessThan">
      <formula>$H$5</formula>
    </cfRule>
  </conditionalFormatting>
  <conditionalFormatting sqref="I57 I61 I68 I71 I74 I77 I80 I83 I86 I89 I92 I95 I98 I101 I104 I107 I110 I113 I116 I119 I122">
    <cfRule type="cellIs" priority="5149" dxfId="189" stopIfTrue="1" operator="lessThan">
      <formula>$H$134</formula>
    </cfRule>
  </conditionalFormatting>
  <conditionalFormatting sqref="I57 I61 I68 I71 I74 I77 I80 I83 I86 I89 I92 I95 I98 I101 I104 I107 I110 I113 I116 I119 I122">
    <cfRule type="cellIs" priority="5152" dxfId="190" stopIfTrue="1" operator="lessThan">
      <formula>$H$131</formula>
    </cfRule>
  </conditionalFormatting>
  <conditionalFormatting sqref="I57 I61 I68 I71 I74 I77 I80 I83 I86 I89 I92 I95 I98 I101 I104 I107 I110 I113 I116 I119 I122">
    <cfRule type="cellIs" priority="13889" dxfId="191" stopIfTrue="1" operator="lessThan">
      <formula>$H$8</formula>
    </cfRule>
  </conditionalFormatting>
  <conditionalFormatting sqref="I57 I61 I68 I71 I74 I77 I80 I83 I86 I89 I92 I95 I98 I101 I104 I107 I110 I113 I116 I119 I122">
    <cfRule type="cellIs" priority="5154" dxfId="192" stopIfTrue="1" operator="lessThan">
      <formula>$H$5</formula>
    </cfRule>
  </conditionalFormatting>
  <conditionalFormatting sqref="I57 I61 I68 I71 I74 I77 I80 I83 I86 I89 I92 I95 I98 I101 I104 I107 I110 I113 I116 I119 I122">
    <cfRule type="cellIs" priority="13885" dxfId="193" stopIfTrue="1" operator="lessThan">
      <formula>$H$12</formula>
    </cfRule>
  </conditionalFormatting>
  <conditionalFormatting sqref="I57 I61 I68 I71 I74 I77 I80 I83 I86 I89 I92 I95 I98 I101 I104 I107 I110 I113 I116 I119 I122">
    <cfRule type="cellIs" priority="13878" dxfId="194" stopIfTrue="1" operator="lessThan">
      <formula>$H$19</formula>
    </cfRule>
  </conditionalFormatting>
  <conditionalFormatting sqref="I57 I61 I68 I71 I74 I77 I80 I83 I86 I89 I92 I95 I98 I101 I104 I107 I110 I113 I116 I119 I122">
    <cfRule type="cellIs" priority="13868" dxfId="195" stopIfTrue="1" operator="lessThan">
      <formula>$H$29</formula>
    </cfRule>
  </conditionalFormatting>
  <conditionalFormatting sqref="I57 I61 I68 I71 I74 I77 I80 I83 I86 I89 I92 I95 I98 I101 I104 I107 I110 I113 I116 I119 I122">
    <cfRule type="cellIs" priority="13879" dxfId="196" stopIfTrue="1" operator="lessThan">
      <formula>$H$18</formula>
    </cfRule>
  </conditionalFormatting>
  <conditionalFormatting sqref="I57 I61 I68 I71 I74 I77 I80 I83 I86 I89 I92 I95 I98 I101 I104 I107 I110 I113 I116 I119 I122">
    <cfRule type="cellIs" priority="13880" dxfId="197" stopIfTrue="1" operator="lessThan">
      <formula>$H$17</formula>
    </cfRule>
  </conditionalFormatting>
  <conditionalFormatting sqref="I57 I61 I68 I71 I74 I77 I80 I83 I86 I89 I92 I95 I98 I101 I104 I107 I110 I113 I116 I119 I122">
    <cfRule type="cellIs" priority="13881" dxfId="198" stopIfTrue="1" operator="lessThan">
      <formula>$H$16</formula>
    </cfRule>
  </conditionalFormatting>
  <conditionalFormatting sqref="I57 I61 I68 I71 I74 I77 I80 I83 I86 I89 I92 I95 I98 I101 I104 I107 I110 I113 I116 I119 I122">
    <cfRule type="cellIs" priority="13882" dxfId="199" stopIfTrue="1" operator="lessThan">
      <formula>$H$15</formula>
    </cfRule>
  </conditionalFormatting>
  <conditionalFormatting sqref="I57 I61 I68 I71 I74 I77 I80 I83 I86 I89 I92 I95 I98 I101 I104 I107 I110 I113 I116 I119 I122">
    <cfRule type="cellIs" priority="13869" dxfId="200" stopIfTrue="1" operator="lessThan">
      <formula>$H$28</formula>
    </cfRule>
  </conditionalFormatting>
  <conditionalFormatting sqref="I57 I61 I68 I71 I74 I77 I80 I83 I86 I89 I92 I95 I98 I101 I104 I107 I110 I113 I116 I119 I122">
    <cfRule type="cellIs" priority="13883" dxfId="201" stopIfTrue="1" operator="lessThan">
      <formula>$H$14</formula>
    </cfRule>
  </conditionalFormatting>
  <conditionalFormatting sqref="I57 I61 I68 I71 I74 I77 I80 I83 I86 I89 I92 I95 I98 I101 I104 I107 I110 I113 I116 I119 I122">
    <cfRule type="cellIs" priority="13884" dxfId="202" stopIfTrue="1" operator="lessThan">
      <formula>$H$13</formula>
    </cfRule>
  </conditionalFormatting>
  <conditionalFormatting sqref="I57 I61 I68 I71 I74 I77 I80 I83 I86 I89 I92 I95 I98 I101 I104 I107 I110 I113 I116 I119 I122">
    <cfRule type="cellIs" priority="13877" dxfId="203" stopIfTrue="1" operator="lessThan">
      <formula>$H$20</formula>
    </cfRule>
  </conditionalFormatting>
  <conditionalFormatting sqref="I57 I61 I68 I71 I74 I77 I80 I83 I86 I89 I92 I95 I98 I101 I104 I107 I110 I113 I116 I119 I122">
    <cfRule type="cellIs" priority="13870" dxfId="204" stopIfTrue="1" operator="lessThan">
      <formula>$H$27</formula>
    </cfRule>
  </conditionalFormatting>
  <conditionalFormatting sqref="I57 I61 I68 I71 I74 I77 I80 I83 I86 I89 I92 I95 I98 I101 I104 I107 I110 I113 I116 I119 I122">
    <cfRule type="cellIs" priority="13871" dxfId="205" stopIfTrue="1" operator="lessThan">
      <formula>$H$26</formula>
    </cfRule>
  </conditionalFormatting>
  <conditionalFormatting sqref="I57 I61 I68 I71 I74 I77 I80 I83 I86 I89 I92 I95 I98 I101 I104 I107 I110 I113 I116 I119 I122">
    <cfRule type="cellIs" priority="13872" dxfId="206" stopIfTrue="1" operator="lessThan">
      <formula>$H$25</formula>
    </cfRule>
  </conditionalFormatting>
  <conditionalFormatting sqref="I57 I61 I68 I71 I74 I77 I80 I83 I86 I89 I92 I95 I98 I101 I104 I107 I110 I113 I116 I119 I122">
    <cfRule type="cellIs" priority="13873" dxfId="207" stopIfTrue="1" operator="lessThan">
      <formula>$H$24</formula>
    </cfRule>
  </conditionalFormatting>
  <conditionalFormatting sqref="I57 I61 I68 I71 I74 I77 I80 I83 I86 I89 I92 I95 I98 I101 I104 I107 I110 I113 I116 I119 I122">
    <cfRule type="cellIs" priority="13874" dxfId="208" stopIfTrue="1" operator="lessThan">
      <formula>$H$23</formula>
    </cfRule>
  </conditionalFormatting>
  <conditionalFormatting sqref="I57 I61 I68 I71 I74 I77 I80 I83 I86 I89 I92 I95 I98 I101 I104 I107 I110 I113 I116 I119 I122">
    <cfRule type="cellIs" priority="13875" dxfId="209" stopIfTrue="1" operator="lessThan">
      <formula>$H$22</formula>
    </cfRule>
  </conditionalFormatting>
  <conditionalFormatting sqref="I57 I61 I68 I71 I74 I77 I80 I83 I86 I89 I92 I95 I98 I101 I104 I107 I110 I113 I116 I119 I122">
    <cfRule type="cellIs" priority="13876" dxfId="210" stopIfTrue="1" operator="lessThan">
      <formula>$H$21</formula>
    </cfRule>
  </conditionalFormatting>
  <conditionalFormatting sqref="I59:I60">
    <cfRule type="cellIs" priority="13752" dxfId="211" stopIfTrue="1" operator="lessThan">
      <formula>$H$59</formula>
    </cfRule>
  </conditionalFormatting>
  <conditionalFormatting sqref="I30:J31">
    <cfRule type="cellIs" priority="2897" dxfId="212" operator="lessThan">
      <formula>$H$30</formula>
    </cfRule>
  </conditionalFormatting>
  <conditionalFormatting sqref="I55:J56">
    <cfRule type="cellIs" priority="13753" dxfId="213" stopIfTrue="1" operator="lessThan">
      <formula>$H$55</formula>
    </cfRule>
  </conditionalFormatting>
  <conditionalFormatting sqref="I62:J63">
    <cfRule type="cellIs" priority="13751" dxfId="214" stopIfTrue="1" operator="lessThan">
      <formula>$H$62</formula>
    </cfRule>
  </conditionalFormatting>
  <conditionalFormatting sqref="I64:J65">
    <cfRule type="cellIs" priority="13750" dxfId="215" stopIfTrue="1" operator="lessThan">
      <formula>$H$64</formula>
    </cfRule>
  </conditionalFormatting>
  <conditionalFormatting sqref="I66:J67">
    <cfRule type="cellIs" priority="13749" dxfId="216" stopIfTrue="1" operator="lessThan">
      <formula>$H$66</formula>
    </cfRule>
  </conditionalFormatting>
  <conditionalFormatting sqref="I69:J70">
    <cfRule type="cellIs" priority="13748" dxfId="217" stopIfTrue="1" operator="lessThan">
      <formula>$H$69</formula>
    </cfRule>
  </conditionalFormatting>
  <conditionalFormatting sqref="I72:J73">
    <cfRule type="cellIs" priority="13747" dxfId="218" stopIfTrue="1" operator="lessThan">
      <formula>$H$72</formula>
    </cfRule>
  </conditionalFormatting>
  <conditionalFormatting sqref="I75:J76">
    <cfRule type="cellIs" priority="13746" dxfId="219" stopIfTrue="1" operator="lessThan">
      <formula>$H$75</formula>
    </cfRule>
  </conditionalFormatting>
  <conditionalFormatting sqref="I78:J79">
    <cfRule type="cellIs" priority="13745" dxfId="220" stopIfTrue="1" operator="lessThan">
      <formula>$H$78</formula>
    </cfRule>
  </conditionalFormatting>
  <conditionalFormatting sqref="I81:J82">
    <cfRule type="cellIs" priority="13744" dxfId="221" stopIfTrue="1" operator="lessThan">
      <formula>$H$81</formula>
    </cfRule>
  </conditionalFormatting>
  <conditionalFormatting sqref="I84:J85">
    <cfRule type="cellIs" priority="13743" dxfId="222" stopIfTrue="1" operator="lessThan">
      <formula>$H$84</formula>
    </cfRule>
  </conditionalFormatting>
  <conditionalFormatting sqref="I87:J88">
    <cfRule type="cellIs" priority="13742" dxfId="223" stopIfTrue="1" operator="lessThan">
      <formula>$H$87</formula>
    </cfRule>
  </conditionalFormatting>
  <conditionalFormatting sqref="I90:J91">
    <cfRule type="cellIs" priority="13741" dxfId="224" stopIfTrue="1" operator="lessThan">
      <formula>$H$90</formula>
    </cfRule>
  </conditionalFormatting>
  <conditionalFormatting sqref="I93:J94">
    <cfRule type="cellIs" priority="13740" dxfId="225" stopIfTrue="1" operator="lessThan">
      <formula>$H$93</formula>
    </cfRule>
  </conditionalFormatting>
  <conditionalFormatting sqref="I96:J97">
    <cfRule type="cellIs" priority="13739" dxfId="226" stopIfTrue="1" operator="lessThan">
      <formula>$H$96</formula>
    </cfRule>
  </conditionalFormatting>
  <conditionalFormatting sqref="I99:J100">
    <cfRule type="cellIs" priority="13738" dxfId="227" stopIfTrue="1" operator="lessThan">
      <formula>$H$99</formula>
    </cfRule>
  </conditionalFormatting>
  <conditionalFormatting sqref="I102:J103">
    <cfRule type="cellIs" priority="13737" dxfId="228" stopIfTrue="1" operator="lessThan">
      <formula>$H$102</formula>
    </cfRule>
  </conditionalFormatting>
  <conditionalFormatting sqref="I105:J106">
    <cfRule type="cellIs" priority="13736" dxfId="229" stopIfTrue="1" operator="lessThan">
      <formula>$H$105</formula>
    </cfRule>
  </conditionalFormatting>
  <conditionalFormatting sqref="I108:J109">
    <cfRule type="cellIs" priority="13735" dxfId="230" stopIfTrue="1" operator="lessThan">
      <formula>$H$108</formula>
    </cfRule>
  </conditionalFormatting>
  <conditionalFormatting sqref="I111:J112">
    <cfRule type="cellIs" priority="13734" dxfId="231" stopIfTrue="1" operator="lessThan">
      <formula>$H$111</formula>
    </cfRule>
  </conditionalFormatting>
  <conditionalFormatting sqref="I114:J115">
    <cfRule type="cellIs" priority="13733" dxfId="232" stopIfTrue="1" operator="lessThan">
      <formula>$H$114</formula>
    </cfRule>
  </conditionalFormatting>
  <conditionalFormatting sqref="I117:J118">
    <cfRule type="cellIs" priority="13732" dxfId="233" stopIfTrue="1" operator="lessThan">
      <formula>$H$117</formula>
    </cfRule>
  </conditionalFormatting>
  <conditionalFormatting sqref="I120:J121">
    <cfRule type="cellIs" priority="13731" dxfId="234" stopIfTrue="1" operator="lessThan">
      <formula>$H$120</formula>
    </cfRule>
  </conditionalFormatting>
  <conditionalFormatting sqref="J59:J60">
    <cfRule type="cellIs" priority="3164" dxfId="235" operator="lessThan">
      <formula>$H$59</formula>
    </cfRule>
  </conditionalFormatting>
  <conditionalFormatting sqref="K30:K31">
    <cfRule type="cellIs" priority="2895" dxfId="236" operator="lessThan">
      <formula>$J$30</formula>
    </cfRule>
  </conditionalFormatting>
  <conditionalFormatting sqref="K33:K35">
    <cfRule type="cellIs" priority="13798" dxfId="237" stopIfTrue="1" operator="lessThan">
      <formula>$J$33</formula>
    </cfRule>
  </conditionalFormatting>
  <conditionalFormatting sqref="K37">
    <cfRule type="cellIs" priority="13794" dxfId="238" stopIfTrue="1" operator="lessThan">
      <formula>$J$37</formula>
    </cfRule>
  </conditionalFormatting>
  <conditionalFormatting sqref="K38:K54">
    <cfRule type="cellIs" priority="13793" dxfId="239" stopIfTrue="1" operator="lessThan">
      <formula>$J$38</formula>
    </cfRule>
  </conditionalFormatting>
  <conditionalFormatting sqref="K55:K56">
    <cfRule type="cellIs" priority="13730" dxfId="240" stopIfTrue="1" operator="lessThan">
      <formula>$J$55</formula>
    </cfRule>
  </conditionalFormatting>
  <conditionalFormatting sqref="K57 K61 K68 K71 K74 K77 K80 K83 K86 K89 K92 K95 K98 K101 K104 K107 K110 K113 K116 K119 K122">
    <cfRule type="cellIs" priority="13859" dxfId="241" stopIfTrue="1" operator="lessThan">
      <formula>$J$16</formula>
    </cfRule>
  </conditionalFormatting>
  <conditionalFormatting sqref="K57 K61 K68 K71 K74 K77 K80 K83 K86 K89 K92 K95 K98 K101 K104 K107 K110 K113 K116 K119 K122">
    <cfRule type="cellIs" priority="13860" dxfId="242" stopIfTrue="1" operator="lessThan">
      <formula>$J$15</formula>
    </cfRule>
  </conditionalFormatting>
  <conditionalFormatting sqref="K57 K61 K68 K71 K74 K77 K80 K83 K86 K89 K92 K95 K98 K101 K104 K107 K110 K113 K116 K119 K122">
    <cfRule type="cellIs" priority="13861" dxfId="243" stopIfTrue="1" operator="lessThan">
      <formula>$J$14</formula>
    </cfRule>
  </conditionalFormatting>
  <conditionalFormatting sqref="K57 K61 K68 K71 K74 K77 K80 K83 K86 K89 K92 K95 K98 K101 K104 K107 K110 K113 K116 K119 K122">
    <cfRule type="cellIs" priority="13862" dxfId="244" stopIfTrue="1" operator="lessThan">
      <formula>$J$13</formula>
    </cfRule>
  </conditionalFormatting>
  <conditionalFormatting sqref="K57 K61 K68 K71 K74 K77 K80 K83 K86 K89 K92 K95 K98 K101 K104 K107 K110 K113 K116 K119 K122">
    <cfRule type="cellIs" priority="13863" dxfId="245" stopIfTrue="1" operator="lessThan">
      <formula>$J$12</formula>
    </cfRule>
  </conditionalFormatting>
  <conditionalFormatting sqref="K57 K61 K68 K71 K74 K77 K80 K83 K86 K89 K92 K95 K98 K101 K104 K107 K110 K113 K116 K119 K122">
    <cfRule type="cellIs" priority="13867" dxfId="246" stopIfTrue="1" operator="lessThan">
      <formula>$J$8</formula>
    </cfRule>
  </conditionalFormatting>
  <conditionalFormatting sqref="K57 K61 K68 K71 K74 K77 K80 K83 K86 K89 K92 K95 K98 K101 K104 K107 K110 K113 K116 K119 K122">
    <cfRule type="cellIs" priority="13856" dxfId="247" stopIfTrue="1" operator="lessThan">
      <formula>$J$19</formula>
    </cfRule>
  </conditionalFormatting>
  <conditionalFormatting sqref="K57 K61 K68 K71 K74 K77 K80 K83 K86 K89 K92 K95 K98 K101 K104 K107 K110 K113 K116 K119 K122">
    <cfRule type="cellIs" priority="5160" dxfId="248" stopIfTrue="1" operator="lessThan">
      <formula>$J$11</formula>
    </cfRule>
  </conditionalFormatting>
  <conditionalFormatting sqref="K57 K61 K68 K71 K74 K77 K80 K83 K86 K89 K92 K95 K98 K101 K104 K107 K110 K113 K116 K119 K122">
    <cfRule type="cellIs" priority="5153" dxfId="249" stopIfTrue="1" operator="lessThan">
      <formula>$J$5</formula>
    </cfRule>
  </conditionalFormatting>
  <conditionalFormatting sqref="K57 K61 K68 K71 K74 K77 K80 K83 K86 K89 K92 K95 K98 K101 K104 K107 K110 K113 K116 K119 K122">
    <cfRule type="cellIs" priority="5151" dxfId="250" stopIfTrue="1" operator="lessThan">
      <formula>$J$131</formula>
    </cfRule>
  </conditionalFormatting>
  <conditionalFormatting sqref="K57 K61 K68 K71 K74 K77 K80 K83 K86 K89 K92 K95 K98 K101 K104 K107 K110 K113 K116 K119 K122">
    <cfRule type="cellIs" priority="13846" dxfId="251" stopIfTrue="1" operator="lessThan">
      <formula>$J$29</formula>
    </cfRule>
  </conditionalFormatting>
  <conditionalFormatting sqref="K57 K61 K68 K71 K74 K77 K80 K83 K86 K89 K92 K95 K98 K101 K104 K107 K110 K113 K116 K119 K122">
    <cfRule type="cellIs" priority="13847" dxfId="252" stopIfTrue="1" operator="lessThan">
      <formula>$J$28</formula>
    </cfRule>
  </conditionalFormatting>
  <conditionalFormatting sqref="K57 K61 K68 K71 K74 K77 K80 K83 K86 K89 K92 K95 K98 K101 K104 K107 K110 K113 K116 K119 K122">
    <cfRule type="cellIs" priority="13848" dxfId="253" stopIfTrue="1" operator="lessThan">
      <formula>$J$27</formula>
    </cfRule>
  </conditionalFormatting>
  <conditionalFormatting sqref="K57 K61 K68 K71 K74 K77 K80 K83 K86 K89 K92 K95 K98 K101 K104 K107 K110 K113 K116 K119 K122">
    <cfRule type="cellIs" priority="13849" dxfId="254" stopIfTrue="1" operator="lessThan">
      <formula>$J$26</formula>
    </cfRule>
  </conditionalFormatting>
  <conditionalFormatting sqref="K57 K61 K68 K71 K74 K77 K80 K83 K86 K89 K92 K95 K98 K101 K104 K107 K110 K113 K116 K119 K122">
    <cfRule type="cellIs" priority="5148" dxfId="255" stopIfTrue="1" operator="lessThan">
      <formula>$J$134</formula>
    </cfRule>
  </conditionalFormatting>
  <conditionalFormatting sqref="K57 K61 K68 K71 K74 K77 K80 K83 K86 K89 K92 K95 K98 K101 K104 K107 K110 K113 K116 K119 K122">
    <cfRule type="cellIs" priority="13850" dxfId="256" stopIfTrue="1" operator="lessThan">
      <formula>$J$25</formula>
    </cfRule>
  </conditionalFormatting>
  <conditionalFormatting sqref="K57 K61 K68 K71 K74 K77 K80 K83 K86 K89 K92 K95 K98 K101 K104 K107 K110 K113 K116 K119 K122">
    <cfRule type="cellIs" priority="13851" dxfId="257" stopIfTrue="1" operator="lessThan">
      <formula>$J$24</formula>
    </cfRule>
  </conditionalFormatting>
  <conditionalFormatting sqref="K57 K61 K68 K71 K74 K77 K80 K83 K86 K89 K92 K95 K98 K101 K104 K107 K110 K113 K116 K119 K122">
    <cfRule type="cellIs" priority="13852" dxfId="258" stopIfTrue="1" operator="lessThan">
      <formula>$J$23</formula>
    </cfRule>
  </conditionalFormatting>
  <conditionalFormatting sqref="K57 K61 K68 K71 K74 K77 K80 K83 K86 K89 K92 K95 K98 K101 K104 K107 K110 K113 K116 K119 K122">
    <cfRule type="cellIs" priority="13853" dxfId="259" stopIfTrue="1" operator="lessThan">
      <formula>$J$22</formula>
    </cfRule>
  </conditionalFormatting>
  <conditionalFormatting sqref="K57 K61 K68 K71 K74 K77 K80 K83 K86 K89 K92 K95 K98 K101 K104 K107 K110 K113 K116 K119 K122">
    <cfRule type="cellIs" priority="13854" dxfId="260" stopIfTrue="1" operator="lessThan">
      <formula>$J$21</formula>
    </cfRule>
  </conditionalFormatting>
  <conditionalFormatting sqref="K57 K61 K68 K71 K74 K77 K80 K83 K86 K89 K92 K95 K98 K101 K104 K107 K110 K113 K116 K119 K122">
    <cfRule type="cellIs" priority="13855" dxfId="261" stopIfTrue="1" operator="lessThan">
      <formula>$J$20</formula>
    </cfRule>
  </conditionalFormatting>
  <conditionalFormatting sqref="K57 K61 K68 K71 K74 K77 K80 K83 K86 K89 K92 K95 K98 K101 K104 K107 K110 K113 K116 K119 K122">
    <cfRule type="cellIs" priority="13858" dxfId="262" stopIfTrue="1" operator="lessThan">
      <formula>$J$17</formula>
    </cfRule>
  </conditionalFormatting>
  <conditionalFormatting sqref="K57 K61 K68 K71 K74 K77 K80 K83 K86 K89 K92 K95 K98 K101 K104 K107 K110 K113 K116 K119 K122">
    <cfRule type="cellIs" priority="13857" dxfId="263" stopIfTrue="1" operator="lessThan">
      <formula>$J$18</formula>
    </cfRule>
  </conditionalFormatting>
  <conditionalFormatting sqref="K59:K60">
    <cfRule type="cellIs" priority="13729" dxfId="264" stopIfTrue="1" operator="lessThan">
      <formula>$J$59</formula>
    </cfRule>
  </conditionalFormatting>
  <conditionalFormatting sqref="K62:K63">
    <cfRule type="cellIs" priority="13728" dxfId="265" stopIfTrue="1" operator="lessThan">
      <formula>$J$62</formula>
    </cfRule>
  </conditionalFormatting>
  <conditionalFormatting sqref="K64:K65">
    <cfRule type="cellIs" priority="13727" dxfId="266" stopIfTrue="1" operator="lessThan">
      <formula>$J$64</formula>
    </cfRule>
  </conditionalFormatting>
  <conditionalFormatting sqref="K66:K67">
    <cfRule type="cellIs" priority="13726" dxfId="267" stopIfTrue="1" operator="lessThan">
      <formula>$J$66</formula>
    </cfRule>
  </conditionalFormatting>
  <conditionalFormatting sqref="K69:K70">
    <cfRule type="cellIs" priority="13725" dxfId="268" stopIfTrue="1" operator="lessThan">
      <formula>$J$69</formula>
    </cfRule>
  </conditionalFormatting>
  <conditionalFormatting sqref="K72:K73">
    <cfRule type="cellIs" priority="13724" dxfId="269" stopIfTrue="1" operator="lessThan">
      <formula>$J$72</formula>
    </cfRule>
  </conditionalFormatting>
  <conditionalFormatting sqref="K75:K76">
    <cfRule type="cellIs" priority="13723" dxfId="270" stopIfTrue="1" operator="lessThan">
      <formula>$J$75</formula>
    </cfRule>
  </conditionalFormatting>
  <conditionalFormatting sqref="K78:K79">
    <cfRule type="cellIs" priority="13722" dxfId="271" stopIfTrue="1" operator="lessThan">
      <formula>$J$78</formula>
    </cfRule>
  </conditionalFormatting>
  <conditionalFormatting sqref="K81:K82">
    <cfRule type="cellIs" priority="13721" dxfId="272" stopIfTrue="1" operator="lessThan">
      <formula>$J$81</formula>
    </cfRule>
  </conditionalFormatting>
  <conditionalFormatting sqref="K84:K85">
    <cfRule type="cellIs" priority="13720" dxfId="273" stopIfTrue="1" operator="lessThan">
      <formula>$J$84</formula>
    </cfRule>
  </conditionalFormatting>
  <conditionalFormatting sqref="K87:K88">
    <cfRule type="cellIs" priority="13719" dxfId="274" stopIfTrue="1" operator="lessThan">
      <formula>$J$87</formula>
    </cfRule>
  </conditionalFormatting>
  <conditionalFormatting sqref="K90:K91">
    <cfRule type="cellIs" priority="13718" dxfId="275" stopIfTrue="1" operator="lessThan">
      <formula>$J$90</formula>
    </cfRule>
  </conditionalFormatting>
  <conditionalFormatting sqref="K93:K94">
    <cfRule type="cellIs" priority="13717" dxfId="276" stopIfTrue="1" operator="lessThan">
      <formula>$J$93</formula>
    </cfRule>
  </conditionalFormatting>
  <conditionalFormatting sqref="K96:K97">
    <cfRule type="cellIs" priority="13716" dxfId="277" stopIfTrue="1" operator="lessThan">
      <formula>$J$96</formula>
    </cfRule>
  </conditionalFormatting>
  <conditionalFormatting sqref="K99:K100">
    <cfRule type="cellIs" priority="13714" dxfId="278" stopIfTrue="1" operator="lessThan">
      <formula>$J$99</formula>
    </cfRule>
  </conditionalFormatting>
  <conditionalFormatting sqref="K102:K103">
    <cfRule type="cellIs" priority="13713" dxfId="279" stopIfTrue="1" operator="lessThan">
      <formula>$J$102</formula>
    </cfRule>
  </conditionalFormatting>
  <conditionalFormatting sqref="K105:K106">
    <cfRule type="cellIs" priority="13712" dxfId="280" stopIfTrue="1" operator="lessThan">
      <formula>$J$105</formula>
    </cfRule>
  </conditionalFormatting>
  <conditionalFormatting sqref="K108:K109">
    <cfRule type="cellIs" priority="13711" dxfId="281" stopIfTrue="1" operator="lessThan">
      <formula>$J$108</formula>
    </cfRule>
  </conditionalFormatting>
  <conditionalFormatting sqref="K111:K112">
    <cfRule type="cellIs" priority="13710" dxfId="282" stopIfTrue="1" operator="lessThan">
      <formula>$J$111</formula>
    </cfRule>
  </conditionalFormatting>
  <conditionalFormatting sqref="K114:K115">
    <cfRule type="cellIs" priority="13709" dxfId="283" stopIfTrue="1" operator="lessThan">
      <formula>$J$114</formula>
    </cfRule>
  </conditionalFormatting>
  <conditionalFormatting sqref="K117:K118">
    <cfRule type="cellIs" priority="13708" dxfId="284" stopIfTrue="1" operator="lessThan">
      <formula>$J$117</formula>
    </cfRule>
  </conditionalFormatting>
  <conditionalFormatting sqref="K120:K121">
    <cfRule type="cellIs" priority="13707" dxfId="285" stopIfTrue="1" operator="lessThan">
      <formula>$J$120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14 - Труд_2016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2024-07-01T13:36:11+03:00</cp:lastPrinted>
  <dcterms:created xsi:type="dcterms:W3CDTF">2022-05-16T09:37:38+03:00</dcterms:created>
  <dcterms:modified xsi:type="dcterms:W3CDTF">2024-07-02T10:07:21+03:00</dcterms:modified>
</cp:coreProperties>
</file>