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5\Февраль\Решение Думы_39_239_21.02.25\"/>
    </mc:Choice>
  </mc:AlternateContent>
  <xr:revisionPtr revIDLastSave="0" documentId="13_ncr:1_{9D7D3D10-8E0A-43F2-B3A3-CA9938EE789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 " sheetId="2" r:id="rId1"/>
  </sheets>
  <definedNames>
    <definedName name="_xlnm.Print_Titles" localSheetId="0">'Лист1 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4" i="2" l="1"/>
  <c r="M44" i="2"/>
  <c r="J44" i="2"/>
  <c r="P53" i="2" l="1"/>
  <c r="P52" i="2"/>
  <c r="P51" i="2"/>
  <c r="P49" i="2"/>
  <c r="P48" i="2"/>
  <c r="P47" i="2"/>
  <c r="P46" i="2"/>
  <c r="P45" i="2"/>
  <c r="P42" i="2"/>
  <c r="P41" i="2"/>
  <c r="P40" i="2"/>
  <c r="P38" i="2"/>
  <c r="P37" i="2"/>
  <c r="P35" i="2"/>
  <c r="P34" i="2"/>
  <c r="P32" i="2"/>
  <c r="P31" i="2"/>
  <c r="P29" i="2"/>
  <c r="P28" i="2"/>
  <c r="P27" i="2"/>
  <c r="P25" i="2"/>
  <c r="P24" i="2"/>
  <c r="P22" i="2"/>
  <c r="P21" i="2"/>
  <c r="P19" i="2"/>
  <c r="P18" i="2"/>
  <c r="P16" i="2"/>
  <c r="P15" i="2"/>
  <c r="P14" i="2"/>
  <c r="P13" i="2"/>
  <c r="O50" i="2"/>
  <c r="O43" i="2"/>
  <c r="O39" i="2"/>
  <c r="O36" i="2"/>
  <c r="O33" i="2"/>
  <c r="O30" i="2"/>
  <c r="O26" i="2"/>
  <c r="O23" i="2"/>
  <c r="O20" i="2"/>
  <c r="O17" i="2"/>
  <c r="N50" i="2"/>
  <c r="N43" i="2"/>
  <c r="N39" i="2"/>
  <c r="N36" i="2"/>
  <c r="N33" i="2"/>
  <c r="N30" i="2"/>
  <c r="N26" i="2"/>
  <c r="N23" i="2"/>
  <c r="N20" i="2"/>
  <c r="N17" i="2"/>
  <c r="M53" i="2"/>
  <c r="M52" i="2"/>
  <c r="M51" i="2"/>
  <c r="M49" i="2"/>
  <c r="M48" i="2"/>
  <c r="M47" i="2"/>
  <c r="M46" i="2"/>
  <c r="M45" i="2"/>
  <c r="M42" i="2"/>
  <c r="M41" i="2"/>
  <c r="M40" i="2"/>
  <c r="M38" i="2"/>
  <c r="M37" i="2"/>
  <c r="M35" i="2"/>
  <c r="M34" i="2"/>
  <c r="M32" i="2"/>
  <c r="M31" i="2"/>
  <c r="M29" i="2"/>
  <c r="M28" i="2"/>
  <c r="M27" i="2"/>
  <c r="M25" i="2"/>
  <c r="M24" i="2"/>
  <c r="M22" i="2"/>
  <c r="M21" i="2"/>
  <c r="M19" i="2"/>
  <c r="M18" i="2"/>
  <c r="M14" i="2"/>
  <c r="M13" i="2"/>
  <c r="L50" i="2"/>
  <c r="L43" i="2"/>
  <c r="L39" i="2"/>
  <c r="L36" i="2"/>
  <c r="L33" i="2"/>
  <c r="L30" i="2"/>
  <c r="L26" i="2"/>
  <c r="L23" i="2"/>
  <c r="L20" i="2"/>
  <c r="L17" i="2"/>
  <c r="J53" i="2"/>
  <c r="J52" i="2"/>
  <c r="J51" i="2"/>
  <c r="J49" i="2"/>
  <c r="J48" i="2"/>
  <c r="J47" i="2"/>
  <c r="J46" i="2"/>
  <c r="J45" i="2"/>
  <c r="J43" i="2" s="1"/>
  <c r="J42" i="2"/>
  <c r="J41" i="2"/>
  <c r="J40" i="2"/>
  <c r="J38" i="2"/>
  <c r="J37" i="2"/>
  <c r="J35" i="2"/>
  <c r="J34" i="2"/>
  <c r="J33" i="2" s="1"/>
  <c r="J32" i="2"/>
  <c r="J31" i="2"/>
  <c r="J29" i="2"/>
  <c r="J28" i="2"/>
  <c r="J27" i="2"/>
  <c r="J25" i="2"/>
  <c r="J24" i="2"/>
  <c r="J22" i="2"/>
  <c r="J21" i="2"/>
  <c r="J19" i="2"/>
  <c r="J18" i="2"/>
  <c r="J17" i="2" s="1"/>
  <c r="J13" i="2"/>
  <c r="I50" i="2"/>
  <c r="I43" i="2"/>
  <c r="I39" i="2"/>
  <c r="I36" i="2"/>
  <c r="I33" i="2"/>
  <c r="I30" i="2"/>
  <c r="I26" i="2"/>
  <c r="I23" i="2"/>
  <c r="I20" i="2"/>
  <c r="I17" i="2"/>
  <c r="M20" i="2" l="1"/>
  <c r="M30" i="2"/>
  <c r="M26" i="2"/>
  <c r="M43" i="2"/>
  <c r="M39" i="2"/>
  <c r="M33" i="2"/>
  <c r="M36" i="2"/>
  <c r="P43" i="2"/>
  <c r="J36" i="2"/>
  <c r="M17" i="2"/>
  <c r="M23" i="2"/>
  <c r="N54" i="2"/>
  <c r="J26" i="2"/>
  <c r="J50" i="2"/>
  <c r="O54" i="2"/>
  <c r="M50" i="2"/>
  <c r="L54" i="2"/>
  <c r="J20" i="2"/>
  <c r="J30" i="2"/>
  <c r="J39" i="2"/>
  <c r="I54" i="2"/>
  <c r="J23" i="2"/>
  <c r="K50" i="2"/>
  <c r="P50" i="2"/>
  <c r="H50" i="2"/>
  <c r="M54" i="2" l="1"/>
  <c r="J54" i="2"/>
  <c r="P39" i="2"/>
  <c r="K39" i="2"/>
  <c r="H39" i="2"/>
  <c r="P33" i="2"/>
  <c r="K33" i="2"/>
  <c r="H33" i="2"/>
  <c r="K43" i="2" l="1"/>
  <c r="H43" i="2"/>
  <c r="P36" i="2"/>
  <c r="K36" i="2"/>
  <c r="H36" i="2"/>
  <c r="P30" i="2"/>
  <c r="K30" i="2"/>
  <c r="H30" i="2"/>
  <c r="P23" i="2"/>
  <c r="K23" i="2"/>
  <c r="H23" i="2"/>
  <c r="P20" i="2"/>
  <c r="K20" i="2"/>
  <c r="H20" i="2"/>
  <c r="P17" i="2"/>
  <c r="K17" i="2"/>
  <c r="H17" i="2"/>
  <c r="P26" i="2"/>
  <c r="K26" i="2"/>
  <c r="H26" i="2"/>
  <c r="K54" i="2" l="1"/>
  <c r="P54" i="2"/>
  <c r="H54" i="2"/>
</calcChain>
</file>

<file path=xl/sharedStrings.xml><?xml version="1.0" encoding="utf-8"?>
<sst xmlns="http://schemas.openxmlformats.org/spreadsheetml/2006/main" count="236" uniqueCount="75">
  <si>
    <t>Раз-дел</t>
  </si>
  <si>
    <t>Под-раз-дел</t>
  </si>
  <si>
    <t>Целевая статья</t>
  </si>
  <si>
    <t xml:space="preserve"> Вид рас-хода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</si>
  <si>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</si>
  <si>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</si>
  <si>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</si>
  <si>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</si>
  <si>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</si>
  <si>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</si>
  <si>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</si>
  <si>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</si>
  <si>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</si>
  <si>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</si>
  <si>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</si>
  <si>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</si>
  <si>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</si>
  <si>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</si>
  <si>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</si>
  <si>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</si>
  <si>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</si>
  <si>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</si>
  <si>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</si>
  <si>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</si>
  <si>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</si>
  <si>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</si>
  <si>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200</t>
  </si>
  <si>
    <t>906</t>
  </si>
  <si>
    <t>07</t>
  </si>
  <si>
    <t>100</t>
  </si>
  <si>
    <t>300</t>
  </si>
  <si>
    <t>10</t>
  </si>
  <si>
    <t>04</t>
  </si>
  <si>
    <t>400</t>
  </si>
  <si>
    <t>05</t>
  </si>
  <si>
    <t>912</t>
  </si>
  <si>
    <t>500</t>
  </si>
  <si>
    <t>03</t>
  </si>
  <si>
    <t>907</t>
  </si>
  <si>
    <t>600</t>
  </si>
  <si>
    <t>14</t>
  </si>
  <si>
    <t>субвенций, предоставляемых из бюджета муниципального района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</si>
  <si>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</si>
  <si>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</si>
  <si>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</si>
  <si>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</si>
  <si>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</si>
  <si>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060Q000000</t>
  </si>
  <si>
    <t>2027 год</t>
  </si>
  <si>
    <t>08Q0016010</t>
  </si>
  <si>
    <t>21Q0016010</t>
  </si>
  <si>
    <t>01Q0017140</t>
  </si>
  <si>
    <t>01Q0016130</t>
  </si>
  <si>
    <t>01Q0016080</t>
  </si>
  <si>
    <t>01Q0000000</t>
  </si>
  <si>
    <t>02Q0016040</t>
  </si>
  <si>
    <t>21Q0016040</t>
  </si>
  <si>
    <t>02Q0016060</t>
  </si>
  <si>
    <t>21Q0016060</t>
  </si>
  <si>
    <t>52Q0051200</t>
  </si>
  <si>
    <t>01Q0016140</t>
  </si>
  <si>
    <t>03Q0016120</t>
  </si>
  <si>
    <t>05Q0016030</t>
  </si>
  <si>
    <t>06Q0016021</t>
  </si>
  <si>
    <t>800</t>
  </si>
  <si>
    <t>01U0Y16093</t>
  </si>
  <si>
    <t>01U0Y16094</t>
  </si>
  <si>
    <t>01U0YД0820</t>
  </si>
  <si>
    <t>06U0616022</t>
  </si>
  <si>
    <t>поправки февраль</t>
  </si>
  <si>
    <t>Приложение № 5</t>
  </si>
  <si>
    <t>к решению Тужинской районной Думы</t>
  </si>
  <si>
    <t>от 20.12.2024 №37/228</t>
  </si>
  <si>
    <t>Приложение № 2</t>
  </si>
  <si>
    <t xml:space="preserve">от 21.02.2025 №39/239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</si>
</sst>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Fill="1"/>
    <xf numFmtId="11" fontId="2" fillId="0" borderId="0" xfId="1" applyNumberFormat="1" applyFont="1" applyAlignment="1"/>
    <xf numFmtId="0" fontId="6" fillId="0" borderId="1" xfId="0" applyFont="1" applyBorder="1" applyAlignment="1">
      <alignment horizontal="center" vertical="top"/>
    </xf>
    <xf numFmtId="11" fontId="2" fillId="0" borderId="0" xfId="1" applyNumberFormat="1" applyFont="1" applyAlignment="1"/>
    <xf numFmtId="0" fontId="0" fillId="0" borderId="0" xfId="0" applyAlignment="1"/>
    <xf numFmtId="49" fontId="6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right" vertical="top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 vertical="top"/>
    </xf>
    <xf numFmtId="164" fontId="10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right" vertical="top"/>
    </xf>
    <xf numFmtId="0" fontId="0" fillId="0" borderId="4" xfId="0" applyFill="1" applyBorder="1" applyAlignment="1">
      <alignment horizontal="right" vertical="top"/>
    </xf>
    <xf numFmtId="0" fontId="0" fillId="0" borderId="5" xfId="0" applyFill="1" applyBorder="1" applyAlignment="1">
      <alignment horizontal="right" vertical="top"/>
    </xf>
    <xf numFmtId="0" fontId="0" fillId="0" borderId="0" xfId="0" applyAlignment="1"/>
    <xf numFmtId="2" fontId="0" fillId="0" borderId="0" xfId="0" applyNumberFormat="1" applyAlignment="1"/>
    <xf numFmtId="11" fontId="2" fillId="0" borderId="0" xfId="1" applyNumberFormat="1" applyFont="1" applyAlignment="1"/>
    <xf numFmtId="0" fontId="0" fillId="0" borderId="0" xfId="0" applyAlignment="1"/>
    <xf numFmtId="0" fontId="12" fillId="0" borderId="0" xfId="0" applyFont="1" applyAlignment="1">
      <alignment vertical="center"/>
    </xf>
    <xf numFmtId="11" fontId="2" fillId="0" borderId="0" xfId="1" applyNumberFormat="1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9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64" fontId="6" fillId="0" borderId="3" xfId="0" applyNumberFormat="1" applyFont="1" applyFill="1" applyBorder="1" applyAlignment="1">
      <alignment horizontal="right" vertical="top"/>
    </xf>
    <xf numFmtId="0" fontId="0" fillId="0" borderId="4" xfId="0" applyFill="1" applyBorder="1" applyAlignment="1">
      <alignment horizontal="right" vertical="top"/>
    </xf>
    <xf numFmtId="0" fontId="0" fillId="0" borderId="5" xfId="0" applyFill="1" applyBorder="1" applyAlignment="1">
      <alignment horizontal="right" vertical="top"/>
    </xf>
    <xf numFmtId="49" fontId="6" fillId="2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7"/>
  <sheetViews>
    <sheetView tabSelected="1" zoomScale="80" zoomScaleNormal="80" zoomScaleSheetLayoutView="74" workbookViewId="0">
      <selection activeCell="F4" sqref="F4"/>
    </sheetView>
  </sheetViews>
  <sheetFormatPr defaultRowHeight="15.75" x14ac:dyDescent="0.25"/>
  <cols>
    <col min="1" max="1" width="4.140625" style="4" customWidth="1"/>
    <col min="2" max="2" width="97.5703125" style="3" customWidth="1"/>
    <col min="3" max="3" width="11" style="3" customWidth="1"/>
    <col min="4" max="4" width="6.7109375" style="3" customWidth="1"/>
    <col min="5" max="5" width="6" style="3" customWidth="1"/>
    <col min="6" max="6" width="15.42578125" style="3" customWidth="1"/>
    <col min="7" max="7" width="7.85546875" style="3" customWidth="1"/>
    <col min="8" max="9" width="11.140625" style="8" hidden="1" customWidth="1"/>
    <col min="10" max="10" width="11" style="8" customWidth="1"/>
    <col min="11" max="11" width="11.140625" style="8" hidden="1" customWidth="1"/>
    <col min="12" max="12" width="9.28515625" style="8" hidden="1" customWidth="1"/>
    <col min="13" max="13" width="11.140625" style="8" customWidth="1"/>
    <col min="14" max="15" width="11.140625" style="8" hidden="1" customWidth="1"/>
    <col min="16" max="16" width="11.140625" style="8" customWidth="1"/>
  </cols>
  <sheetData>
    <row r="1" spans="1:16" s="1" customFormat="1" ht="18.75" x14ac:dyDescent="0.3">
      <c r="A1" s="2"/>
      <c r="B1" s="9"/>
      <c r="C1" s="2"/>
      <c r="D1" s="2"/>
      <c r="E1" s="2"/>
      <c r="F1" s="28" t="s">
        <v>73</v>
      </c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s="1" customFormat="1" ht="18.75" x14ac:dyDescent="0.3">
      <c r="A2" s="2"/>
      <c r="B2" s="11"/>
      <c r="C2" s="2"/>
      <c r="D2" s="2"/>
      <c r="E2" s="2"/>
      <c r="F2" s="28" t="s">
        <v>71</v>
      </c>
      <c r="G2" s="12"/>
      <c r="H2" s="12"/>
      <c r="I2" s="26"/>
      <c r="J2" s="26"/>
      <c r="K2" s="12"/>
      <c r="L2" s="26"/>
      <c r="M2" s="26"/>
      <c r="N2" s="26"/>
      <c r="O2" s="26"/>
      <c r="P2" s="12"/>
    </row>
    <row r="3" spans="1:16" s="1" customFormat="1" ht="18.75" x14ac:dyDescent="0.3">
      <c r="A3" s="2"/>
      <c r="B3" s="11"/>
      <c r="C3" s="2"/>
      <c r="D3" s="2"/>
      <c r="E3" s="2"/>
      <c r="F3" s="30" t="s">
        <v>74</v>
      </c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s="1" customFormat="1" ht="18.75" x14ac:dyDescent="0.3">
      <c r="A4" s="2"/>
      <c r="B4" s="28"/>
      <c r="C4" s="2"/>
      <c r="D4" s="2"/>
      <c r="E4" s="2"/>
      <c r="F4" s="28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s="1" customFormat="1" ht="18.75" x14ac:dyDescent="0.3">
      <c r="A5" s="2"/>
      <c r="B5" s="11"/>
      <c r="C5" s="2"/>
      <c r="D5" s="2"/>
      <c r="E5" s="2"/>
      <c r="F5" s="28" t="s">
        <v>70</v>
      </c>
      <c r="G5" s="12"/>
      <c r="H5" s="12"/>
      <c r="I5" s="26"/>
      <c r="J5" s="26"/>
      <c r="K5" s="12"/>
      <c r="L5" s="26"/>
      <c r="M5" s="26"/>
      <c r="N5" s="26"/>
      <c r="O5" s="26"/>
      <c r="P5" s="12"/>
    </row>
    <row r="6" spans="1:16" s="1" customFormat="1" ht="18.75" x14ac:dyDescent="0.3">
      <c r="A6" s="2"/>
      <c r="B6" s="9"/>
      <c r="C6" s="2"/>
      <c r="D6" s="2"/>
      <c r="E6" s="2"/>
      <c r="F6" s="28" t="s">
        <v>71</v>
      </c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ht="18.75" x14ac:dyDescent="0.3">
      <c r="A7" s="2"/>
      <c r="B7" s="9"/>
      <c r="C7" s="2"/>
      <c r="D7" s="2"/>
      <c r="E7" s="2"/>
      <c r="F7" s="28" t="s">
        <v>72</v>
      </c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1" customFormat="1" ht="18.75" x14ac:dyDescent="0.3">
      <c r="A8" s="2"/>
      <c r="B8" s="9"/>
      <c r="C8" s="2"/>
      <c r="D8" s="2"/>
      <c r="E8" s="9"/>
      <c r="F8" s="31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18.75" x14ac:dyDescent="0.3">
      <c r="B9" s="33" t="s">
        <v>4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ht="18.75" x14ac:dyDescent="0.3">
      <c r="B10" s="35" t="s">
        <v>41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x14ac:dyDescent="0.25">
      <c r="K11" s="42" t="s">
        <v>5</v>
      </c>
      <c r="L11" s="42"/>
      <c r="M11" s="42"/>
      <c r="N11" s="42"/>
      <c r="O11" s="42"/>
      <c r="P11" s="43"/>
    </row>
    <row r="12" spans="1:16" s="5" customFormat="1" ht="174.75" customHeight="1" x14ac:dyDescent="0.2">
      <c r="A12" s="16" t="s">
        <v>6</v>
      </c>
      <c r="B12" s="16" t="s">
        <v>21</v>
      </c>
      <c r="C12" s="16" t="s">
        <v>22</v>
      </c>
      <c r="D12" s="16" t="s">
        <v>0</v>
      </c>
      <c r="E12" s="16" t="s">
        <v>1</v>
      </c>
      <c r="F12" s="16" t="s">
        <v>2</v>
      </c>
      <c r="G12" s="16" t="s">
        <v>3</v>
      </c>
      <c r="H12" s="17" t="s">
        <v>44</v>
      </c>
      <c r="I12" s="17" t="s">
        <v>69</v>
      </c>
      <c r="J12" s="17" t="s">
        <v>44</v>
      </c>
      <c r="K12" s="17" t="s">
        <v>46</v>
      </c>
      <c r="L12" s="17" t="s">
        <v>69</v>
      </c>
      <c r="M12" s="17" t="s">
        <v>46</v>
      </c>
      <c r="N12" s="17" t="s">
        <v>48</v>
      </c>
      <c r="O12" s="17" t="s">
        <v>69</v>
      </c>
      <c r="P12" s="17" t="s">
        <v>48</v>
      </c>
    </row>
    <row r="13" spans="1:16" ht="22.5" customHeight="1" x14ac:dyDescent="0.25">
      <c r="A13" s="39">
        <v>1</v>
      </c>
      <c r="B13" s="45" t="s">
        <v>7</v>
      </c>
      <c r="C13" s="59" t="s">
        <v>23</v>
      </c>
      <c r="D13" s="59" t="s">
        <v>24</v>
      </c>
      <c r="E13" s="59" t="s">
        <v>25</v>
      </c>
      <c r="F13" s="13" t="s">
        <v>49</v>
      </c>
      <c r="G13" s="13" t="s">
        <v>26</v>
      </c>
      <c r="H13" s="19">
        <v>59</v>
      </c>
      <c r="I13" s="19"/>
      <c r="J13" s="19">
        <f>H13+I13</f>
        <v>59</v>
      </c>
      <c r="K13" s="19">
        <v>0</v>
      </c>
      <c r="L13" s="19"/>
      <c r="M13" s="19">
        <f>K13+L13</f>
        <v>0</v>
      </c>
      <c r="N13" s="19">
        <v>0</v>
      </c>
      <c r="O13" s="19"/>
      <c r="P13" s="19">
        <f>N13+O13</f>
        <v>0</v>
      </c>
    </row>
    <row r="14" spans="1:16" ht="18" customHeight="1" x14ac:dyDescent="0.25">
      <c r="A14" s="47"/>
      <c r="B14" s="54"/>
      <c r="C14" s="47"/>
      <c r="D14" s="47"/>
      <c r="E14" s="47"/>
      <c r="F14" s="51" t="s">
        <v>50</v>
      </c>
      <c r="G14" s="59" t="s">
        <v>26</v>
      </c>
      <c r="H14" s="56">
        <v>0</v>
      </c>
      <c r="I14" s="23"/>
      <c r="J14" s="23">
        <v>0</v>
      </c>
      <c r="K14" s="56">
        <v>59.2</v>
      </c>
      <c r="L14" s="23"/>
      <c r="M14" s="23">
        <f>K14+L14</f>
        <v>59.2</v>
      </c>
      <c r="N14" s="23">
        <v>59.2</v>
      </c>
      <c r="O14" s="23"/>
      <c r="P14" s="56">
        <f t="shared" ref="P14:P16" si="0">N14+O14</f>
        <v>59.2</v>
      </c>
    </row>
    <row r="15" spans="1:16" ht="3.75" customHeight="1" x14ac:dyDescent="0.25">
      <c r="A15" s="47"/>
      <c r="B15" s="54"/>
      <c r="C15" s="47"/>
      <c r="D15" s="47"/>
      <c r="E15" s="47"/>
      <c r="F15" s="52"/>
      <c r="G15" s="47"/>
      <c r="H15" s="57"/>
      <c r="I15" s="24"/>
      <c r="J15" s="24"/>
      <c r="K15" s="57"/>
      <c r="L15" s="24"/>
      <c r="M15" s="24"/>
      <c r="N15" s="24"/>
      <c r="O15" s="24"/>
      <c r="P15" s="57">
        <f t="shared" si="0"/>
        <v>0</v>
      </c>
    </row>
    <row r="16" spans="1:16" ht="15" hidden="1" customHeight="1" x14ac:dyDescent="0.25">
      <c r="A16" s="48"/>
      <c r="B16" s="55"/>
      <c r="C16" s="48"/>
      <c r="D16" s="48"/>
      <c r="E16" s="48"/>
      <c r="F16" s="53"/>
      <c r="G16" s="48"/>
      <c r="H16" s="58"/>
      <c r="I16" s="25"/>
      <c r="J16" s="25"/>
      <c r="K16" s="58"/>
      <c r="L16" s="25"/>
      <c r="M16" s="25"/>
      <c r="N16" s="25"/>
      <c r="O16" s="25"/>
      <c r="P16" s="58">
        <f t="shared" si="0"/>
        <v>0</v>
      </c>
    </row>
    <row r="17" spans="1:16" ht="25.5" customHeight="1" x14ac:dyDescent="0.25">
      <c r="A17" s="39">
        <v>2</v>
      </c>
      <c r="B17" s="36" t="s">
        <v>8</v>
      </c>
      <c r="C17" s="14" t="s">
        <v>27</v>
      </c>
      <c r="D17" s="14" t="s">
        <v>28</v>
      </c>
      <c r="E17" s="14" t="s">
        <v>24</v>
      </c>
      <c r="F17" s="14" t="s">
        <v>51</v>
      </c>
      <c r="G17" s="14" t="s">
        <v>9</v>
      </c>
      <c r="H17" s="20">
        <f>H18+H19</f>
        <v>11103.3</v>
      </c>
      <c r="I17" s="20">
        <f>I18+I19</f>
        <v>1127.4000000000001</v>
      </c>
      <c r="J17" s="20">
        <f>J18+J19</f>
        <v>12230.699999999999</v>
      </c>
      <c r="K17" s="20">
        <f t="shared" ref="K17:P17" si="1">K18+K19</f>
        <v>11103.3</v>
      </c>
      <c r="L17" s="20">
        <f t="shared" ref="L17:O17" si="2">L18+L19</f>
        <v>1127.4000000000001</v>
      </c>
      <c r="M17" s="20">
        <f t="shared" si="2"/>
        <v>12230.699999999999</v>
      </c>
      <c r="N17" s="20">
        <f t="shared" si="2"/>
        <v>11103.3</v>
      </c>
      <c r="O17" s="20">
        <f t="shared" si="2"/>
        <v>1127.4000000000001</v>
      </c>
      <c r="P17" s="20">
        <f t="shared" si="1"/>
        <v>12230.699999999999</v>
      </c>
    </row>
    <row r="18" spans="1:16" x14ac:dyDescent="0.25">
      <c r="A18" s="40"/>
      <c r="B18" s="37"/>
      <c r="C18" s="13" t="s">
        <v>27</v>
      </c>
      <c r="D18" s="13" t="s">
        <v>28</v>
      </c>
      <c r="E18" s="13" t="s">
        <v>24</v>
      </c>
      <c r="F18" s="13" t="s">
        <v>51</v>
      </c>
      <c r="G18" s="13" t="s">
        <v>29</v>
      </c>
      <c r="H18" s="19">
        <v>10934.3</v>
      </c>
      <c r="I18" s="19">
        <v>1127.4000000000001</v>
      </c>
      <c r="J18" s="19">
        <f>H18+I18</f>
        <v>12061.699999999999</v>
      </c>
      <c r="K18" s="19">
        <v>10934.3</v>
      </c>
      <c r="L18" s="19">
        <v>1127.4000000000001</v>
      </c>
      <c r="M18" s="19">
        <f>K18+L18</f>
        <v>12061.699999999999</v>
      </c>
      <c r="N18" s="19">
        <v>10934.3</v>
      </c>
      <c r="O18" s="19">
        <v>1127.4000000000001</v>
      </c>
      <c r="P18" s="19">
        <f>N18+O18</f>
        <v>12061.699999999999</v>
      </c>
    </row>
    <row r="19" spans="1:16" x14ac:dyDescent="0.25">
      <c r="A19" s="41"/>
      <c r="B19" s="38"/>
      <c r="C19" s="13" t="s">
        <v>27</v>
      </c>
      <c r="D19" s="13" t="s">
        <v>28</v>
      </c>
      <c r="E19" s="13" t="s">
        <v>24</v>
      </c>
      <c r="F19" s="13" t="s">
        <v>51</v>
      </c>
      <c r="G19" s="13" t="s">
        <v>26</v>
      </c>
      <c r="H19" s="19">
        <v>169</v>
      </c>
      <c r="I19" s="19"/>
      <c r="J19" s="19">
        <f>H19+I19</f>
        <v>169</v>
      </c>
      <c r="K19" s="19">
        <v>169</v>
      </c>
      <c r="L19" s="19"/>
      <c r="M19" s="19">
        <f>K19+L19</f>
        <v>169</v>
      </c>
      <c r="N19" s="19">
        <v>169</v>
      </c>
      <c r="O19" s="19"/>
      <c r="P19" s="19">
        <f>N19+O19</f>
        <v>169</v>
      </c>
    </row>
    <row r="20" spans="1:16" ht="21" customHeight="1" x14ac:dyDescent="0.25">
      <c r="A20" s="39">
        <v>3</v>
      </c>
      <c r="B20" s="36" t="s">
        <v>11</v>
      </c>
      <c r="C20" s="14" t="s">
        <v>27</v>
      </c>
      <c r="D20" s="14" t="s">
        <v>31</v>
      </c>
      <c r="E20" s="14" t="s">
        <v>32</v>
      </c>
      <c r="F20" s="14" t="s">
        <v>52</v>
      </c>
      <c r="G20" s="14" t="s">
        <v>9</v>
      </c>
      <c r="H20" s="20">
        <f t="shared" ref="H20:P20" si="3">H21+H22</f>
        <v>214</v>
      </c>
      <c r="I20" s="20">
        <f t="shared" ref="I20" si="4">I21+I22</f>
        <v>0</v>
      </c>
      <c r="J20" s="20">
        <f t="shared" ref="J20" si="5">J21+J22</f>
        <v>214</v>
      </c>
      <c r="K20" s="21">
        <f t="shared" si="3"/>
        <v>214</v>
      </c>
      <c r="L20" s="21">
        <f t="shared" ref="L20:O20" si="6">L21+L22</f>
        <v>0</v>
      </c>
      <c r="M20" s="21">
        <f t="shared" si="6"/>
        <v>214</v>
      </c>
      <c r="N20" s="21">
        <f t="shared" si="6"/>
        <v>214</v>
      </c>
      <c r="O20" s="21">
        <f t="shared" si="6"/>
        <v>0</v>
      </c>
      <c r="P20" s="20">
        <f t="shared" si="3"/>
        <v>214</v>
      </c>
    </row>
    <row r="21" spans="1:16" x14ac:dyDescent="0.25">
      <c r="A21" s="40"/>
      <c r="B21" s="37"/>
      <c r="C21" s="13" t="s">
        <v>27</v>
      </c>
      <c r="D21" s="13" t="s">
        <v>31</v>
      </c>
      <c r="E21" s="13" t="s">
        <v>32</v>
      </c>
      <c r="F21" s="13" t="s">
        <v>52</v>
      </c>
      <c r="G21" s="13" t="s">
        <v>26</v>
      </c>
      <c r="H21" s="19">
        <v>6.2</v>
      </c>
      <c r="I21" s="19"/>
      <c r="J21" s="19">
        <f>H21+I21</f>
        <v>6.2</v>
      </c>
      <c r="K21" s="19">
        <v>6.2</v>
      </c>
      <c r="L21" s="19"/>
      <c r="M21" s="19">
        <f>K21+L21</f>
        <v>6.2</v>
      </c>
      <c r="N21" s="19">
        <v>6.2</v>
      </c>
      <c r="O21" s="19"/>
      <c r="P21" s="19">
        <f>N21+O21</f>
        <v>6.2</v>
      </c>
    </row>
    <row r="22" spans="1:16" x14ac:dyDescent="0.25">
      <c r="A22" s="41"/>
      <c r="B22" s="38"/>
      <c r="C22" s="13" t="s">
        <v>27</v>
      </c>
      <c r="D22" s="13" t="s">
        <v>31</v>
      </c>
      <c r="E22" s="13" t="s">
        <v>32</v>
      </c>
      <c r="F22" s="13" t="s">
        <v>52</v>
      </c>
      <c r="G22" s="13" t="s">
        <v>30</v>
      </c>
      <c r="H22" s="19">
        <v>207.8</v>
      </c>
      <c r="I22" s="19"/>
      <c r="J22" s="19">
        <f>H22+I22</f>
        <v>207.8</v>
      </c>
      <c r="K22" s="19">
        <v>207.8</v>
      </c>
      <c r="L22" s="19"/>
      <c r="M22" s="19">
        <f>K22+L22</f>
        <v>207.8</v>
      </c>
      <c r="N22" s="19">
        <v>207.8</v>
      </c>
      <c r="O22" s="19"/>
      <c r="P22" s="19">
        <f>N22+O22</f>
        <v>207.8</v>
      </c>
    </row>
    <row r="23" spans="1:16" ht="19.5" customHeight="1" x14ac:dyDescent="0.25">
      <c r="A23" s="39">
        <v>4</v>
      </c>
      <c r="B23" s="36" t="s">
        <v>45</v>
      </c>
      <c r="C23" s="14" t="s">
        <v>27</v>
      </c>
      <c r="D23" s="14" t="s">
        <v>31</v>
      </c>
      <c r="E23" s="14" t="s">
        <v>32</v>
      </c>
      <c r="F23" s="14" t="s">
        <v>53</v>
      </c>
      <c r="G23" s="14" t="s">
        <v>9</v>
      </c>
      <c r="H23" s="20">
        <f t="shared" ref="H23" si="7">H24+H25</f>
        <v>3653</v>
      </c>
      <c r="I23" s="20">
        <f t="shared" ref="I23" si="8">I24+I25</f>
        <v>0</v>
      </c>
      <c r="J23" s="20">
        <f t="shared" ref="J23" si="9">J24+J25</f>
        <v>3653</v>
      </c>
      <c r="K23" s="21">
        <f t="shared" ref="K23" si="10">K24+K25</f>
        <v>3653</v>
      </c>
      <c r="L23" s="21">
        <f t="shared" ref="L23:O23" si="11">L24+L25</f>
        <v>0</v>
      </c>
      <c r="M23" s="21">
        <f t="shared" si="11"/>
        <v>3653</v>
      </c>
      <c r="N23" s="21">
        <f t="shared" si="11"/>
        <v>3653</v>
      </c>
      <c r="O23" s="21">
        <f t="shared" si="11"/>
        <v>0</v>
      </c>
      <c r="P23" s="20">
        <f t="shared" ref="P23" si="12">P24+P25</f>
        <v>3653</v>
      </c>
    </row>
    <row r="24" spans="1:16" x14ac:dyDescent="0.25">
      <c r="A24" s="40"/>
      <c r="B24" s="37"/>
      <c r="C24" s="13" t="s">
        <v>27</v>
      </c>
      <c r="D24" s="13" t="s">
        <v>31</v>
      </c>
      <c r="E24" s="13" t="s">
        <v>32</v>
      </c>
      <c r="F24" s="13" t="s">
        <v>53</v>
      </c>
      <c r="G24" s="13" t="s">
        <v>26</v>
      </c>
      <c r="H24" s="19">
        <v>54.8</v>
      </c>
      <c r="I24" s="19"/>
      <c r="J24" s="19">
        <f>H24+I24</f>
        <v>54.8</v>
      </c>
      <c r="K24" s="19">
        <v>54.8</v>
      </c>
      <c r="L24" s="19"/>
      <c r="M24" s="19">
        <f>K24+L24</f>
        <v>54.8</v>
      </c>
      <c r="N24" s="19">
        <v>54.8</v>
      </c>
      <c r="O24" s="19"/>
      <c r="P24" s="19">
        <f>N24+O24</f>
        <v>54.8</v>
      </c>
    </row>
    <row r="25" spans="1:16" x14ac:dyDescent="0.25">
      <c r="A25" s="41"/>
      <c r="B25" s="38"/>
      <c r="C25" s="13" t="s">
        <v>27</v>
      </c>
      <c r="D25" s="13" t="s">
        <v>31</v>
      </c>
      <c r="E25" s="13" t="s">
        <v>32</v>
      </c>
      <c r="F25" s="13" t="s">
        <v>53</v>
      </c>
      <c r="G25" s="13" t="s">
        <v>30</v>
      </c>
      <c r="H25" s="19">
        <v>3598.2</v>
      </c>
      <c r="I25" s="19"/>
      <c r="J25" s="19">
        <f>H25+I25</f>
        <v>3598.2</v>
      </c>
      <c r="K25" s="19">
        <v>3598.2</v>
      </c>
      <c r="L25" s="19"/>
      <c r="M25" s="19">
        <f>K25+L25</f>
        <v>3598.2</v>
      </c>
      <c r="N25" s="19">
        <v>3598.2</v>
      </c>
      <c r="O25" s="19"/>
      <c r="P25" s="19">
        <f>N25+O25</f>
        <v>3598.2</v>
      </c>
    </row>
    <row r="26" spans="1:16" x14ac:dyDescent="0.25">
      <c r="A26" s="39">
        <v>5</v>
      </c>
      <c r="B26" s="45" t="s">
        <v>12</v>
      </c>
      <c r="C26" s="14" t="s">
        <v>23</v>
      </c>
      <c r="D26" s="14" t="s">
        <v>31</v>
      </c>
      <c r="E26" s="14" t="s">
        <v>32</v>
      </c>
      <c r="F26" s="14" t="s">
        <v>54</v>
      </c>
      <c r="G26" s="14" t="s">
        <v>9</v>
      </c>
      <c r="H26" s="20">
        <f t="shared" ref="H26:P26" si="13">SUM(H27:H29)</f>
        <v>3762.7</v>
      </c>
      <c r="I26" s="20">
        <f t="shared" si="13"/>
        <v>0</v>
      </c>
      <c r="J26" s="20">
        <f t="shared" si="13"/>
        <v>3762.7</v>
      </c>
      <c r="K26" s="21">
        <f t="shared" si="13"/>
        <v>1254.2</v>
      </c>
      <c r="L26" s="21">
        <f t="shared" si="13"/>
        <v>0</v>
      </c>
      <c r="M26" s="21">
        <f t="shared" si="13"/>
        <v>1254.2</v>
      </c>
      <c r="N26" s="21">
        <f t="shared" si="13"/>
        <v>1254.2</v>
      </c>
      <c r="O26" s="21">
        <f t="shared" si="13"/>
        <v>0</v>
      </c>
      <c r="P26" s="20">
        <f t="shared" si="13"/>
        <v>1254.2</v>
      </c>
    </row>
    <row r="27" spans="1:16" x14ac:dyDescent="0.25">
      <c r="A27" s="44"/>
      <c r="B27" s="46"/>
      <c r="C27" s="13" t="s">
        <v>23</v>
      </c>
      <c r="D27" s="13" t="s">
        <v>31</v>
      </c>
      <c r="E27" s="13" t="s">
        <v>32</v>
      </c>
      <c r="F27" s="13" t="s">
        <v>65</v>
      </c>
      <c r="G27" s="13" t="s">
        <v>26</v>
      </c>
      <c r="H27" s="19">
        <v>0</v>
      </c>
      <c r="I27" s="19"/>
      <c r="J27" s="19">
        <f>H27+I27</f>
        <v>0</v>
      </c>
      <c r="K27" s="19">
        <v>0</v>
      </c>
      <c r="L27" s="19"/>
      <c r="M27" s="19">
        <f>K27+L27</f>
        <v>0</v>
      </c>
      <c r="N27" s="19">
        <v>0</v>
      </c>
      <c r="O27" s="19"/>
      <c r="P27" s="19">
        <f>N27+O27</f>
        <v>0</v>
      </c>
    </row>
    <row r="28" spans="1:16" x14ac:dyDescent="0.25">
      <c r="A28" s="44"/>
      <c r="B28" s="46"/>
      <c r="C28" s="13" t="s">
        <v>23</v>
      </c>
      <c r="D28" s="13" t="s">
        <v>31</v>
      </c>
      <c r="E28" s="13" t="s">
        <v>32</v>
      </c>
      <c r="F28" s="13" t="s">
        <v>66</v>
      </c>
      <c r="G28" s="13" t="s">
        <v>26</v>
      </c>
      <c r="H28" s="19">
        <v>18.7</v>
      </c>
      <c r="I28" s="19"/>
      <c r="J28" s="19">
        <f>H28+I28</f>
        <v>18.7</v>
      </c>
      <c r="K28" s="19">
        <v>6.2</v>
      </c>
      <c r="L28" s="19"/>
      <c r="M28" s="19">
        <f>K28+L28</f>
        <v>6.2</v>
      </c>
      <c r="N28" s="19">
        <v>6.2</v>
      </c>
      <c r="O28" s="19"/>
      <c r="P28" s="19">
        <f>N28+O28</f>
        <v>6.2</v>
      </c>
    </row>
    <row r="29" spans="1:16" ht="21" customHeight="1" x14ac:dyDescent="0.25">
      <c r="A29" s="44"/>
      <c r="B29" s="46"/>
      <c r="C29" s="13" t="s">
        <v>23</v>
      </c>
      <c r="D29" s="13" t="s">
        <v>31</v>
      </c>
      <c r="E29" s="13" t="s">
        <v>32</v>
      </c>
      <c r="F29" s="13" t="s">
        <v>67</v>
      </c>
      <c r="G29" s="13" t="s">
        <v>33</v>
      </c>
      <c r="H29" s="19">
        <v>3744</v>
      </c>
      <c r="I29" s="19"/>
      <c r="J29" s="19">
        <f>H29+I29</f>
        <v>3744</v>
      </c>
      <c r="K29" s="19">
        <v>1248</v>
      </c>
      <c r="L29" s="19"/>
      <c r="M29" s="19">
        <f>K29+L29</f>
        <v>1248</v>
      </c>
      <c r="N29" s="19">
        <v>1248</v>
      </c>
      <c r="O29" s="19"/>
      <c r="P29" s="19">
        <f>N29+O29</f>
        <v>1248</v>
      </c>
    </row>
    <row r="30" spans="1:16" ht="20.25" customHeight="1" x14ac:dyDescent="0.25">
      <c r="A30" s="39">
        <v>7</v>
      </c>
      <c r="B30" s="36" t="s">
        <v>13</v>
      </c>
      <c r="C30" s="14" t="s">
        <v>27</v>
      </c>
      <c r="D30" s="14" t="s">
        <v>24</v>
      </c>
      <c r="E30" s="14" t="s">
        <v>32</v>
      </c>
      <c r="F30" s="14" t="s">
        <v>55</v>
      </c>
      <c r="G30" s="14" t="s">
        <v>9</v>
      </c>
      <c r="H30" s="20">
        <f t="shared" ref="H30" si="14">H31+H32</f>
        <v>584</v>
      </c>
      <c r="I30" s="20">
        <f t="shared" ref="I30" si="15">I31+I32</f>
        <v>0</v>
      </c>
      <c r="J30" s="20">
        <f t="shared" ref="J30" si="16">J31+J32</f>
        <v>584</v>
      </c>
      <c r="K30" s="20">
        <f t="shared" ref="K30" si="17">K31+K32</f>
        <v>0</v>
      </c>
      <c r="L30" s="20">
        <f t="shared" ref="L30:O30" si="18">L31+L32</f>
        <v>0</v>
      </c>
      <c r="M30" s="20">
        <f t="shared" si="18"/>
        <v>0</v>
      </c>
      <c r="N30" s="20">
        <f t="shared" si="18"/>
        <v>0</v>
      </c>
      <c r="O30" s="20">
        <f t="shared" si="18"/>
        <v>0</v>
      </c>
      <c r="P30" s="20">
        <f t="shared" ref="P30" si="19">P31+P32</f>
        <v>0</v>
      </c>
    </row>
    <row r="31" spans="1:16" x14ac:dyDescent="0.25">
      <c r="A31" s="40"/>
      <c r="B31" s="37"/>
      <c r="C31" s="13" t="s">
        <v>27</v>
      </c>
      <c r="D31" s="13" t="s">
        <v>24</v>
      </c>
      <c r="E31" s="13" t="s">
        <v>32</v>
      </c>
      <c r="F31" s="13" t="s">
        <v>55</v>
      </c>
      <c r="G31" s="13" t="s">
        <v>29</v>
      </c>
      <c r="H31" s="19">
        <v>480.2</v>
      </c>
      <c r="I31" s="19"/>
      <c r="J31" s="19">
        <f>H31+I31</f>
        <v>480.2</v>
      </c>
      <c r="K31" s="19">
        <v>0</v>
      </c>
      <c r="L31" s="19"/>
      <c r="M31" s="19">
        <f>K31+L31</f>
        <v>0</v>
      </c>
      <c r="N31" s="19">
        <v>0</v>
      </c>
      <c r="O31" s="19"/>
      <c r="P31" s="19">
        <f>N31+O31</f>
        <v>0</v>
      </c>
    </row>
    <row r="32" spans="1:16" x14ac:dyDescent="0.25">
      <c r="A32" s="40"/>
      <c r="B32" s="37"/>
      <c r="C32" s="13" t="s">
        <v>27</v>
      </c>
      <c r="D32" s="13" t="s">
        <v>24</v>
      </c>
      <c r="E32" s="13" t="s">
        <v>32</v>
      </c>
      <c r="F32" s="13" t="s">
        <v>55</v>
      </c>
      <c r="G32" s="13" t="s">
        <v>26</v>
      </c>
      <c r="H32" s="19">
        <v>103.8</v>
      </c>
      <c r="I32" s="19"/>
      <c r="J32" s="19">
        <f>H32+I32</f>
        <v>103.8</v>
      </c>
      <c r="K32" s="19">
        <v>0</v>
      </c>
      <c r="L32" s="19"/>
      <c r="M32" s="19">
        <f>K32+L32</f>
        <v>0</v>
      </c>
      <c r="N32" s="19">
        <v>0</v>
      </c>
      <c r="O32" s="19"/>
      <c r="P32" s="19">
        <f>N32+O32</f>
        <v>0</v>
      </c>
    </row>
    <row r="33" spans="1:16" ht="18.75" customHeight="1" x14ac:dyDescent="0.25">
      <c r="A33" s="47"/>
      <c r="B33" s="49"/>
      <c r="C33" s="14" t="s">
        <v>27</v>
      </c>
      <c r="D33" s="14" t="s">
        <v>24</v>
      </c>
      <c r="E33" s="14" t="s">
        <v>32</v>
      </c>
      <c r="F33" s="14" t="s">
        <v>56</v>
      </c>
      <c r="G33" s="14" t="s">
        <v>9</v>
      </c>
      <c r="H33" s="20">
        <f>H34+H34</f>
        <v>0</v>
      </c>
      <c r="I33" s="20">
        <f>I34+I34</f>
        <v>0</v>
      </c>
      <c r="J33" s="20">
        <f>J34+J34</f>
        <v>0</v>
      </c>
      <c r="K33" s="21">
        <f t="shared" ref="K33:P33" si="20">K34+K35</f>
        <v>584</v>
      </c>
      <c r="L33" s="21">
        <f t="shared" si="20"/>
        <v>0</v>
      </c>
      <c r="M33" s="21">
        <f t="shared" si="20"/>
        <v>584</v>
      </c>
      <c r="N33" s="21">
        <f t="shared" si="20"/>
        <v>584</v>
      </c>
      <c r="O33" s="21">
        <f t="shared" si="20"/>
        <v>0</v>
      </c>
      <c r="P33" s="20">
        <f t="shared" si="20"/>
        <v>584</v>
      </c>
    </row>
    <row r="34" spans="1:16" x14ac:dyDescent="0.25">
      <c r="A34" s="47"/>
      <c r="B34" s="49"/>
      <c r="C34" s="13" t="s">
        <v>27</v>
      </c>
      <c r="D34" s="13" t="s">
        <v>24</v>
      </c>
      <c r="E34" s="13" t="s">
        <v>32</v>
      </c>
      <c r="F34" s="13" t="s">
        <v>56</v>
      </c>
      <c r="G34" s="13" t="s">
        <v>29</v>
      </c>
      <c r="H34" s="19">
        <v>0</v>
      </c>
      <c r="I34" s="19"/>
      <c r="J34" s="19">
        <f>H34+I34</f>
        <v>0</v>
      </c>
      <c r="K34" s="19">
        <v>480.2</v>
      </c>
      <c r="L34" s="19"/>
      <c r="M34" s="19">
        <f>K34+L34</f>
        <v>480.2</v>
      </c>
      <c r="N34" s="19">
        <v>480.2</v>
      </c>
      <c r="O34" s="19"/>
      <c r="P34" s="19">
        <f>N34+O34</f>
        <v>480.2</v>
      </c>
    </row>
    <row r="35" spans="1:16" x14ac:dyDescent="0.25">
      <c r="A35" s="48"/>
      <c r="B35" s="50"/>
      <c r="C35" s="13" t="s">
        <v>27</v>
      </c>
      <c r="D35" s="13" t="s">
        <v>24</v>
      </c>
      <c r="E35" s="13" t="s">
        <v>32</v>
      </c>
      <c r="F35" s="13" t="s">
        <v>56</v>
      </c>
      <c r="G35" s="13" t="s">
        <v>26</v>
      </c>
      <c r="H35" s="19">
        <v>0</v>
      </c>
      <c r="I35" s="19"/>
      <c r="J35" s="19">
        <f>H35+I35</f>
        <v>0</v>
      </c>
      <c r="K35" s="19">
        <v>103.8</v>
      </c>
      <c r="L35" s="19"/>
      <c r="M35" s="19">
        <f>K35+L35</f>
        <v>103.8</v>
      </c>
      <c r="N35" s="19">
        <v>103.8</v>
      </c>
      <c r="O35" s="19"/>
      <c r="P35" s="19">
        <f>N35+O35</f>
        <v>103.8</v>
      </c>
    </row>
    <row r="36" spans="1:16" ht="21" customHeight="1" x14ac:dyDescent="0.25">
      <c r="A36" s="39">
        <v>8</v>
      </c>
      <c r="B36" s="36" t="s">
        <v>10</v>
      </c>
      <c r="C36" s="14" t="s">
        <v>23</v>
      </c>
      <c r="D36" s="14" t="s">
        <v>24</v>
      </c>
      <c r="E36" s="14" t="s">
        <v>32</v>
      </c>
      <c r="F36" s="14" t="s">
        <v>57</v>
      </c>
      <c r="G36" s="14" t="s">
        <v>9</v>
      </c>
      <c r="H36" s="20">
        <f t="shared" ref="H36" si="21">H37+H38</f>
        <v>556</v>
      </c>
      <c r="I36" s="20">
        <f t="shared" ref="I36" si="22">I37+I38</f>
        <v>0</v>
      </c>
      <c r="J36" s="20">
        <f t="shared" ref="J36" si="23">J37+J38</f>
        <v>556</v>
      </c>
      <c r="K36" s="20">
        <f t="shared" ref="K36" si="24">K37+K38</f>
        <v>0</v>
      </c>
      <c r="L36" s="20">
        <f t="shared" ref="L36:O36" si="25">L37+L38</f>
        <v>0</v>
      </c>
      <c r="M36" s="20">
        <f t="shared" si="25"/>
        <v>0</v>
      </c>
      <c r="N36" s="20">
        <f t="shared" si="25"/>
        <v>0</v>
      </c>
      <c r="O36" s="20">
        <f t="shared" si="25"/>
        <v>0</v>
      </c>
      <c r="P36" s="20">
        <f t="shared" ref="P36" si="26">P37+P38</f>
        <v>0</v>
      </c>
    </row>
    <row r="37" spans="1:16" x14ac:dyDescent="0.25">
      <c r="A37" s="40"/>
      <c r="B37" s="37"/>
      <c r="C37" s="13" t="s">
        <v>23</v>
      </c>
      <c r="D37" s="13" t="s">
        <v>24</v>
      </c>
      <c r="E37" s="13" t="s">
        <v>32</v>
      </c>
      <c r="F37" s="13" t="s">
        <v>57</v>
      </c>
      <c r="G37" s="13" t="s">
        <v>29</v>
      </c>
      <c r="H37" s="19">
        <v>480.2</v>
      </c>
      <c r="I37" s="19"/>
      <c r="J37" s="19">
        <f>H37+I37</f>
        <v>480.2</v>
      </c>
      <c r="K37" s="19">
        <v>0</v>
      </c>
      <c r="L37" s="19"/>
      <c r="M37" s="19">
        <f>K37+L37</f>
        <v>0</v>
      </c>
      <c r="N37" s="19">
        <v>0</v>
      </c>
      <c r="O37" s="19"/>
      <c r="P37" s="19">
        <f>N37+O37</f>
        <v>0</v>
      </c>
    </row>
    <row r="38" spans="1:16" x14ac:dyDescent="0.25">
      <c r="A38" s="40"/>
      <c r="B38" s="37"/>
      <c r="C38" s="13" t="s">
        <v>23</v>
      </c>
      <c r="D38" s="13" t="s">
        <v>24</v>
      </c>
      <c r="E38" s="13" t="s">
        <v>32</v>
      </c>
      <c r="F38" s="13" t="s">
        <v>57</v>
      </c>
      <c r="G38" s="13" t="s">
        <v>26</v>
      </c>
      <c r="H38" s="19">
        <v>75.8</v>
      </c>
      <c r="I38" s="19"/>
      <c r="J38" s="19">
        <f>H38+I38</f>
        <v>75.8</v>
      </c>
      <c r="K38" s="19">
        <v>0</v>
      </c>
      <c r="L38" s="19"/>
      <c r="M38" s="19">
        <f>K38+L38</f>
        <v>0</v>
      </c>
      <c r="N38" s="19">
        <v>0</v>
      </c>
      <c r="O38" s="19"/>
      <c r="P38" s="19">
        <f>N38+O38</f>
        <v>0</v>
      </c>
    </row>
    <row r="39" spans="1:16" ht="19.5" customHeight="1" x14ac:dyDescent="0.25">
      <c r="A39" s="47"/>
      <c r="B39" s="49"/>
      <c r="C39" s="14" t="s">
        <v>23</v>
      </c>
      <c r="D39" s="14" t="s">
        <v>24</v>
      </c>
      <c r="E39" s="14" t="s">
        <v>32</v>
      </c>
      <c r="F39" s="14" t="s">
        <v>58</v>
      </c>
      <c r="G39" s="14" t="s">
        <v>9</v>
      </c>
      <c r="H39" s="20">
        <f t="shared" ref="H39:M39" si="27">H40+H41</f>
        <v>0</v>
      </c>
      <c r="I39" s="20">
        <f t="shared" si="27"/>
        <v>0</v>
      </c>
      <c r="J39" s="20">
        <f t="shared" si="27"/>
        <v>0</v>
      </c>
      <c r="K39" s="21">
        <f t="shared" si="27"/>
        <v>556</v>
      </c>
      <c r="L39" s="21">
        <f t="shared" si="27"/>
        <v>0</v>
      </c>
      <c r="M39" s="21">
        <f t="shared" si="27"/>
        <v>556</v>
      </c>
      <c r="N39" s="21">
        <f>+N40+N41</f>
        <v>556</v>
      </c>
      <c r="O39" s="21">
        <f>+O40+O41</f>
        <v>0</v>
      </c>
      <c r="P39" s="20">
        <f>+P40+P41</f>
        <v>556</v>
      </c>
    </row>
    <row r="40" spans="1:16" x14ac:dyDescent="0.25">
      <c r="A40" s="47"/>
      <c r="B40" s="49"/>
      <c r="C40" s="13" t="s">
        <v>23</v>
      </c>
      <c r="D40" s="13" t="s">
        <v>24</v>
      </c>
      <c r="E40" s="13" t="s">
        <v>32</v>
      </c>
      <c r="F40" s="13" t="s">
        <v>58</v>
      </c>
      <c r="G40" s="13" t="s">
        <v>29</v>
      </c>
      <c r="H40" s="19">
        <v>0</v>
      </c>
      <c r="I40" s="19"/>
      <c r="J40" s="19">
        <f>H40+I40</f>
        <v>0</v>
      </c>
      <c r="K40" s="19">
        <v>480.2</v>
      </c>
      <c r="L40" s="19"/>
      <c r="M40" s="19">
        <f>K40+L40</f>
        <v>480.2</v>
      </c>
      <c r="N40" s="19">
        <v>480.2</v>
      </c>
      <c r="O40" s="19"/>
      <c r="P40" s="19">
        <f>N40+O40</f>
        <v>480.2</v>
      </c>
    </row>
    <row r="41" spans="1:16" x14ac:dyDescent="0.25">
      <c r="A41" s="48"/>
      <c r="B41" s="50"/>
      <c r="C41" s="13" t="s">
        <v>23</v>
      </c>
      <c r="D41" s="13" t="s">
        <v>24</v>
      </c>
      <c r="E41" s="13" t="s">
        <v>32</v>
      </c>
      <c r="F41" s="13" t="s">
        <v>58</v>
      </c>
      <c r="G41" s="13" t="s">
        <v>26</v>
      </c>
      <c r="H41" s="19">
        <v>0</v>
      </c>
      <c r="I41" s="19"/>
      <c r="J41" s="19">
        <f>H41+I41</f>
        <v>0</v>
      </c>
      <c r="K41" s="19">
        <v>75.8</v>
      </c>
      <c r="L41" s="19"/>
      <c r="M41" s="19">
        <f>K41+L41</f>
        <v>75.8</v>
      </c>
      <c r="N41" s="19">
        <v>75.8</v>
      </c>
      <c r="O41" s="19"/>
      <c r="P41" s="19">
        <f>N41+O41</f>
        <v>75.8</v>
      </c>
    </row>
    <row r="42" spans="1:16" ht="36" customHeight="1" x14ac:dyDescent="0.25">
      <c r="A42" s="10">
        <v>9</v>
      </c>
      <c r="B42" s="6" t="s">
        <v>14</v>
      </c>
      <c r="C42" s="13" t="s">
        <v>23</v>
      </c>
      <c r="D42" s="13" t="s">
        <v>24</v>
      </c>
      <c r="E42" s="13" t="s">
        <v>34</v>
      </c>
      <c r="F42" s="13" t="s">
        <v>59</v>
      </c>
      <c r="G42" s="13" t="s">
        <v>26</v>
      </c>
      <c r="H42" s="19">
        <v>1.18</v>
      </c>
      <c r="I42" s="19"/>
      <c r="J42" s="19">
        <f>H42+I42</f>
        <v>1.18</v>
      </c>
      <c r="K42" s="22">
        <v>15.73</v>
      </c>
      <c r="L42" s="22"/>
      <c r="M42" s="22">
        <f>K42+L42</f>
        <v>15.73</v>
      </c>
      <c r="N42" s="22">
        <v>2.29</v>
      </c>
      <c r="O42" s="22"/>
      <c r="P42" s="19">
        <f>N42+O42</f>
        <v>2.29</v>
      </c>
    </row>
    <row r="43" spans="1:16" ht="27.75" customHeight="1" x14ac:dyDescent="0.25">
      <c r="A43" s="39">
        <v>10</v>
      </c>
      <c r="B43" s="36" t="s">
        <v>15</v>
      </c>
      <c r="C43" s="14" t="s">
        <v>9</v>
      </c>
      <c r="D43" s="14" t="s">
        <v>31</v>
      </c>
      <c r="E43" s="14" t="s">
        <v>37</v>
      </c>
      <c r="F43" s="14" t="s">
        <v>60</v>
      </c>
      <c r="G43" s="14" t="s">
        <v>9</v>
      </c>
      <c r="H43" s="20">
        <f>H45+H46+H47</f>
        <v>1415</v>
      </c>
      <c r="I43" s="20">
        <f>I45+I46+I47</f>
        <v>-1018.7</v>
      </c>
      <c r="J43" s="20">
        <f>J44+J45+J46+J47</f>
        <v>1415</v>
      </c>
      <c r="K43" s="21">
        <f>K45+K46+K47</f>
        <v>1498</v>
      </c>
      <c r="L43" s="21">
        <f>L45+L46+L47</f>
        <v>-1078.0999999999999</v>
      </c>
      <c r="M43" s="20">
        <f>M44+M45+M46+M47</f>
        <v>1498</v>
      </c>
      <c r="N43" s="21">
        <f>N45+N46+N47</f>
        <v>1569</v>
      </c>
      <c r="O43" s="21">
        <f>O45+O46+O47</f>
        <v>-1129.5999999999999</v>
      </c>
      <c r="P43" s="20">
        <f>P44+P45+P46+P47</f>
        <v>1569</v>
      </c>
    </row>
    <row r="44" spans="1:16" ht="15.6" customHeight="1" x14ac:dyDescent="0.25">
      <c r="A44" s="40"/>
      <c r="B44" s="37"/>
      <c r="C44" s="13" t="s">
        <v>27</v>
      </c>
      <c r="D44" s="13" t="s">
        <v>31</v>
      </c>
      <c r="E44" s="13" t="s">
        <v>37</v>
      </c>
      <c r="F44" s="13" t="s">
        <v>60</v>
      </c>
      <c r="G44" s="13" t="s">
        <v>29</v>
      </c>
      <c r="H44" s="19">
        <v>0</v>
      </c>
      <c r="I44" s="19">
        <v>1018.7</v>
      </c>
      <c r="J44" s="19">
        <f t="shared" ref="J44:J49" si="28">H44+I44</f>
        <v>1018.7</v>
      </c>
      <c r="K44" s="19">
        <v>0</v>
      </c>
      <c r="L44" s="19">
        <v>1078.0999999999999</v>
      </c>
      <c r="M44" s="19">
        <f t="shared" ref="M44:M49" si="29">K44+L44</f>
        <v>1078.0999999999999</v>
      </c>
      <c r="N44" s="19">
        <v>0</v>
      </c>
      <c r="O44" s="19">
        <v>1129.5999999999999</v>
      </c>
      <c r="P44" s="19">
        <f t="shared" ref="P44:P49" si="30">N44+O44</f>
        <v>1129.5999999999999</v>
      </c>
    </row>
    <row r="45" spans="1:16" x14ac:dyDescent="0.25">
      <c r="A45" s="40"/>
      <c r="B45" s="37"/>
      <c r="C45" s="13" t="s">
        <v>27</v>
      </c>
      <c r="D45" s="13" t="s">
        <v>31</v>
      </c>
      <c r="E45" s="13" t="s">
        <v>37</v>
      </c>
      <c r="F45" s="13" t="s">
        <v>60</v>
      </c>
      <c r="G45" s="13" t="s">
        <v>26</v>
      </c>
      <c r="H45" s="19">
        <v>10.3</v>
      </c>
      <c r="I45" s="19"/>
      <c r="J45" s="19">
        <f t="shared" si="28"/>
        <v>10.3</v>
      </c>
      <c r="K45" s="19">
        <v>10.9</v>
      </c>
      <c r="L45" s="19"/>
      <c r="M45" s="19">
        <f t="shared" si="29"/>
        <v>10.9</v>
      </c>
      <c r="N45" s="19">
        <v>11.4</v>
      </c>
      <c r="O45" s="19"/>
      <c r="P45" s="19">
        <f t="shared" si="30"/>
        <v>11.4</v>
      </c>
    </row>
    <row r="46" spans="1:16" x14ac:dyDescent="0.25">
      <c r="A46" s="40"/>
      <c r="B46" s="37"/>
      <c r="C46" s="13" t="s">
        <v>27</v>
      </c>
      <c r="D46" s="13" t="s">
        <v>31</v>
      </c>
      <c r="E46" s="13" t="s">
        <v>37</v>
      </c>
      <c r="F46" s="13" t="s">
        <v>60</v>
      </c>
      <c r="G46" s="13" t="s">
        <v>30</v>
      </c>
      <c r="H46" s="19">
        <v>1018.7</v>
      </c>
      <c r="I46" s="19">
        <v>-1018.7</v>
      </c>
      <c r="J46" s="19">
        <f t="shared" si="28"/>
        <v>0</v>
      </c>
      <c r="K46" s="19">
        <v>1078.0999999999999</v>
      </c>
      <c r="L46" s="19">
        <v>-1078.0999999999999</v>
      </c>
      <c r="M46" s="19">
        <f t="shared" si="29"/>
        <v>0</v>
      </c>
      <c r="N46" s="19">
        <v>1129.5999999999999</v>
      </c>
      <c r="O46" s="19">
        <v>-1129.5999999999999</v>
      </c>
      <c r="P46" s="19">
        <f t="shared" si="30"/>
        <v>0</v>
      </c>
    </row>
    <row r="47" spans="1:16" x14ac:dyDescent="0.25">
      <c r="A47" s="41"/>
      <c r="B47" s="38"/>
      <c r="C47" s="13" t="s">
        <v>38</v>
      </c>
      <c r="D47" s="13" t="s">
        <v>31</v>
      </c>
      <c r="E47" s="13" t="s">
        <v>37</v>
      </c>
      <c r="F47" s="13" t="s">
        <v>60</v>
      </c>
      <c r="G47" s="13" t="s">
        <v>39</v>
      </c>
      <c r="H47" s="19">
        <v>386</v>
      </c>
      <c r="I47" s="19"/>
      <c r="J47" s="19">
        <f t="shared" si="28"/>
        <v>386</v>
      </c>
      <c r="K47" s="19">
        <v>409</v>
      </c>
      <c r="L47" s="19"/>
      <c r="M47" s="19">
        <f t="shared" si="29"/>
        <v>409</v>
      </c>
      <c r="N47" s="19">
        <v>428</v>
      </c>
      <c r="O47" s="19"/>
      <c r="P47" s="19">
        <f t="shared" si="30"/>
        <v>428</v>
      </c>
    </row>
    <row r="48" spans="1:16" ht="67.900000000000006" customHeight="1" x14ac:dyDescent="0.25">
      <c r="A48" s="10">
        <v>12</v>
      </c>
      <c r="B48" s="6" t="s">
        <v>16</v>
      </c>
      <c r="C48" s="13" t="s">
        <v>38</v>
      </c>
      <c r="D48" s="13" t="s">
        <v>31</v>
      </c>
      <c r="E48" s="13" t="s">
        <v>37</v>
      </c>
      <c r="F48" s="13" t="s">
        <v>61</v>
      </c>
      <c r="G48" s="13" t="s">
        <v>39</v>
      </c>
      <c r="H48" s="19">
        <v>373</v>
      </c>
      <c r="I48" s="19"/>
      <c r="J48" s="19">
        <f t="shared" si="28"/>
        <v>373</v>
      </c>
      <c r="K48" s="22">
        <v>373</v>
      </c>
      <c r="L48" s="22"/>
      <c r="M48" s="22">
        <f t="shared" si="29"/>
        <v>373</v>
      </c>
      <c r="N48" s="22">
        <v>373</v>
      </c>
      <c r="O48" s="22"/>
      <c r="P48" s="19">
        <f t="shared" si="30"/>
        <v>373</v>
      </c>
    </row>
    <row r="49" spans="1:16" ht="37.5" customHeight="1" x14ac:dyDescent="0.25">
      <c r="A49" s="10">
        <v>13</v>
      </c>
      <c r="B49" s="6" t="s">
        <v>17</v>
      </c>
      <c r="C49" s="13" t="s">
        <v>35</v>
      </c>
      <c r="D49" s="13" t="s">
        <v>40</v>
      </c>
      <c r="E49" s="13" t="s">
        <v>24</v>
      </c>
      <c r="F49" s="13" t="s">
        <v>62</v>
      </c>
      <c r="G49" s="13" t="s">
        <v>36</v>
      </c>
      <c r="H49" s="19">
        <v>1273</v>
      </c>
      <c r="I49" s="19"/>
      <c r="J49" s="19">
        <f t="shared" si="28"/>
        <v>1273</v>
      </c>
      <c r="K49" s="22">
        <v>1264</v>
      </c>
      <c r="L49" s="22"/>
      <c r="M49" s="22">
        <f t="shared" si="29"/>
        <v>1264</v>
      </c>
      <c r="N49" s="22">
        <v>1258</v>
      </c>
      <c r="O49" s="22"/>
      <c r="P49" s="19">
        <f t="shared" si="30"/>
        <v>1258</v>
      </c>
    </row>
    <row r="50" spans="1:16" ht="15.75" customHeight="1" x14ac:dyDescent="0.25">
      <c r="A50" s="39">
        <v>14</v>
      </c>
      <c r="B50" s="45" t="s">
        <v>18</v>
      </c>
      <c r="C50" s="14" t="s">
        <v>23</v>
      </c>
      <c r="D50" s="14" t="s">
        <v>19</v>
      </c>
      <c r="E50" s="14" t="s">
        <v>32</v>
      </c>
      <c r="F50" s="14" t="s">
        <v>47</v>
      </c>
      <c r="G50" s="14" t="s">
        <v>9</v>
      </c>
      <c r="H50" s="20">
        <f>SUM(H51:H53)</f>
        <v>7350.8</v>
      </c>
      <c r="I50" s="20">
        <f>SUM(I51:I53)</f>
        <v>-4706.2700000000004</v>
      </c>
      <c r="J50" s="20">
        <f>SUM(J51:J53)</f>
        <v>2644.5299999999997</v>
      </c>
      <c r="K50" s="20">
        <f t="shared" ref="K50:P50" si="31">SUM(K51:K53)</f>
        <v>7350.8</v>
      </c>
      <c r="L50" s="20">
        <f t="shared" ref="L50:O50" si="32">SUM(L51:L53)</f>
        <v>0</v>
      </c>
      <c r="M50" s="20">
        <f t="shared" si="32"/>
        <v>7350.8</v>
      </c>
      <c r="N50" s="20">
        <f t="shared" si="32"/>
        <v>7350.8</v>
      </c>
      <c r="O50" s="20">
        <f t="shared" si="32"/>
        <v>0</v>
      </c>
      <c r="P50" s="20">
        <f t="shared" si="31"/>
        <v>7350.8</v>
      </c>
    </row>
    <row r="51" spans="1:16" x14ac:dyDescent="0.25">
      <c r="A51" s="40"/>
      <c r="B51" s="54"/>
      <c r="C51" s="13" t="s">
        <v>23</v>
      </c>
      <c r="D51" s="13" t="s">
        <v>24</v>
      </c>
      <c r="E51" s="13" t="s">
        <v>32</v>
      </c>
      <c r="F51" s="13" t="s">
        <v>63</v>
      </c>
      <c r="G51" s="13" t="s">
        <v>29</v>
      </c>
      <c r="H51" s="19">
        <v>536.70000000000005</v>
      </c>
      <c r="I51" s="19"/>
      <c r="J51" s="19">
        <f>H51+I51</f>
        <v>536.70000000000005</v>
      </c>
      <c r="K51" s="19">
        <v>536.70000000000005</v>
      </c>
      <c r="L51" s="19"/>
      <c r="M51" s="19">
        <f>K51+L51</f>
        <v>536.70000000000005</v>
      </c>
      <c r="N51" s="19">
        <v>536.70000000000005</v>
      </c>
      <c r="O51" s="19"/>
      <c r="P51" s="19">
        <f>N51+O51</f>
        <v>536.70000000000005</v>
      </c>
    </row>
    <row r="52" spans="1:16" ht="21.75" customHeight="1" x14ac:dyDescent="0.25">
      <c r="A52" s="40"/>
      <c r="B52" s="54"/>
      <c r="C52" s="13" t="s">
        <v>23</v>
      </c>
      <c r="D52" s="13" t="s">
        <v>24</v>
      </c>
      <c r="E52" s="13" t="s">
        <v>32</v>
      </c>
      <c r="F52" s="13" t="s">
        <v>63</v>
      </c>
      <c r="G52" s="13" t="s">
        <v>26</v>
      </c>
      <c r="H52" s="19">
        <v>19.3</v>
      </c>
      <c r="I52" s="19"/>
      <c r="J52" s="19">
        <f>H52+I52</f>
        <v>19.3</v>
      </c>
      <c r="K52" s="19">
        <v>19.3</v>
      </c>
      <c r="L52" s="19"/>
      <c r="M52" s="19">
        <f>K52+L52</f>
        <v>19.3</v>
      </c>
      <c r="N52" s="19">
        <v>19.3</v>
      </c>
      <c r="O52" s="19"/>
      <c r="P52" s="19">
        <f>N52+O52</f>
        <v>19.3</v>
      </c>
    </row>
    <row r="53" spans="1:16" ht="21.75" customHeight="1" x14ac:dyDescent="0.25">
      <c r="A53" s="18"/>
      <c r="B53" s="55"/>
      <c r="C53" s="13" t="s">
        <v>23</v>
      </c>
      <c r="D53" s="13" t="s">
        <v>32</v>
      </c>
      <c r="E53" s="13" t="s">
        <v>34</v>
      </c>
      <c r="F53" s="13" t="s">
        <v>68</v>
      </c>
      <c r="G53" s="13" t="s">
        <v>64</v>
      </c>
      <c r="H53" s="19">
        <v>6794.8</v>
      </c>
      <c r="I53" s="19">
        <v>-4706.2700000000004</v>
      </c>
      <c r="J53" s="19">
        <f>H53+I53</f>
        <v>2088.5299999999997</v>
      </c>
      <c r="K53" s="19">
        <v>6794.8</v>
      </c>
      <c r="L53" s="19"/>
      <c r="M53" s="19">
        <f>K53+L53</f>
        <v>6794.8</v>
      </c>
      <c r="N53" s="19">
        <v>6794.8</v>
      </c>
      <c r="O53" s="19"/>
      <c r="P53" s="19">
        <f>N53+O53</f>
        <v>6794.8</v>
      </c>
    </row>
    <row r="54" spans="1:16" x14ac:dyDescent="0.25">
      <c r="A54" s="7"/>
      <c r="B54" s="7" t="s">
        <v>42</v>
      </c>
      <c r="C54" s="14" t="s">
        <v>9</v>
      </c>
      <c r="D54" s="14" t="s">
        <v>19</v>
      </c>
      <c r="E54" s="14" t="s">
        <v>19</v>
      </c>
      <c r="F54" s="14" t="s">
        <v>20</v>
      </c>
      <c r="G54" s="14" t="s">
        <v>9</v>
      </c>
      <c r="H54" s="15">
        <f>SUM(H13+H17+H20+H23+H26+H30+H36+H42+H43+H48+H49+H50)</f>
        <v>30344.98</v>
      </c>
      <c r="I54" s="15">
        <f>SUM(I13+I17+I20+I23+I26+I30+I36+I42+I43+I48+I49+I50)</f>
        <v>-4597.5700000000006</v>
      </c>
      <c r="J54" s="15">
        <f>SUM(J13+J17+J20+J23+J26+J30+J36+J42+J43+J48+J49+J50)</f>
        <v>26766.109999999997</v>
      </c>
      <c r="K54" s="15">
        <f t="shared" ref="K54:P54" si="33">SUM(K13+K14+K17+K20+K23+K26+K30+K33+K36+K39+K42+K43+K48+K49+K50)</f>
        <v>27925.23</v>
      </c>
      <c r="L54" s="15">
        <f t="shared" si="33"/>
        <v>49.300000000000182</v>
      </c>
      <c r="M54" s="15">
        <f t="shared" si="33"/>
        <v>29052.629999999997</v>
      </c>
      <c r="N54" s="15">
        <f t="shared" si="33"/>
        <v>27976.79</v>
      </c>
      <c r="O54" s="15">
        <f t="shared" si="33"/>
        <v>-2.1999999999998181</v>
      </c>
      <c r="P54" s="15">
        <f t="shared" si="33"/>
        <v>29104.19</v>
      </c>
    </row>
    <row r="57" spans="1:16" ht="15" x14ac:dyDescent="0.25">
      <c r="A57" s="34" t="s">
        <v>43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</row>
  </sheetData>
  <sheetProtection formatCells="0" formatColumns="0" formatRows="0" insertColumns="0" insertRows="0" insertHyperlinks="0" deleteColumns="0" deleteRows="0" sort="0" autoFilter="0" pivotTables="0"/>
  <mergeCells count="31">
    <mergeCell ref="B43:B47"/>
    <mergeCell ref="A43:A47"/>
    <mergeCell ref="F14:F16"/>
    <mergeCell ref="B50:B53"/>
    <mergeCell ref="P14:P16"/>
    <mergeCell ref="B13:B16"/>
    <mergeCell ref="K14:K16"/>
    <mergeCell ref="A13:A16"/>
    <mergeCell ref="C13:C16"/>
    <mergeCell ref="D13:D16"/>
    <mergeCell ref="E13:E16"/>
    <mergeCell ref="B30:B35"/>
    <mergeCell ref="A30:A35"/>
    <mergeCell ref="G14:G16"/>
    <mergeCell ref="H14:H16"/>
    <mergeCell ref="F8:P8"/>
    <mergeCell ref="B9:P9"/>
    <mergeCell ref="A57:P57"/>
    <mergeCell ref="B10:P10"/>
    <mergeCell ref="B17:B19"/>
    <mergeCell ref="A17:A19"/>
    <mergeCell ref="B20:B22"/>
    <mergeCell ref="A20:A22"/>
    <mergeCell ref="K11:P11"/>
    <mergeCell ref="A26:A29"/>
    <mergeCell ref="B26:B29"/>
    <mergeCell ref="A50:A52"/>
    <mergeCell ref="B23:B25"/>
    <mergeCell ref="A23:A25"/>
    <mergeCell ref="A36:A41"/>
    <mergeCell ref="B36:B41"/>
  </mergeCells>
  <pageMargins left="0.51181102362204722" right="0.51181102362204722" top="0.78740157480314965" bottom="0.43307086614173229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2025-02-21T11:53:32Z</cp:lastPrinted>
  <dcterms:created xsi:type="dcterms:W3CDTF">2021-10-06T14:36:51Z</dcterms:created>
  <dcterms:modified xsi:type="dcterms:W3CDTF">2025-02-21T11:54:09Z</dcterms:modified>
</cp:coreProperties>
</file>