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зменения в бюджет\2025\Февраль\Решение Думы_39_239_21.02.25\"/>
    </mc:Choice>
  </mc:AlternateContent>
  <xr:revisionPtr revIDLastSave="0" documentId="13_ncr:1_{D50FC0BC-BC58-4031-B3E7-710665ECB2D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025" sheetId="16" r:id="rId1"/>
  </sheets>
  <definedNames>
    <definedName name="_xlnm._FilterDatabase" localSheetId="0" hidden="1">'2025'!$A$13:$C$106</definedName>
    <definedName name="_xlnm.Print_Titles" localSheetId="0">'2025'!$13:$13</definedName>
    <definedName name="_xlnm.Print_Area" localSheetId="0">'2025'!$A$1:$E$106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3" i="16" l="1"/>
  <c r="E103" i="16" s="1"/>
  <c r="E104" i="16"/>
  <c r="D100" i="16" l="1"/>
  <c r="E43" i="16" l="1"/>
  <c r="E42" i="16" s="1"/>
  <c r="D42" i="16"/>
  <c r="C42" i="16"/>
  <c r="E73" i="16" l="1"/>
  <c r="E41" i="16"/>
  <c r="E40" i="16" s="1"/>
  <c r="E39" i="16"/>
  <c r="E38" i="16" s="1"/>
  <c r="E37" i="16"/>
  <c r="E36" i="16"/>
  <c r="E34" i="16"/>
  <c r="E33" i="16" s="1"/>
  <c r="E32" i="16"/>
  <c r="E31" i="16"/>
  <c r="E30" i="16" s="1"/>
  <c r="E29" i="16"/>
  <c r="E28" i="16"/>
  <c r="E27" i="16" s="1"/>
  <c r="E26" i="16"/>
  <c r="E25" i="16" s="1"/>
  <c r="E24" i="16"/>
  <c r="E23" i="16"/>
  <c r="E22" i="16"/>
  <c r="E20" i="16"/>
  <c r="E19" i="16" s="1"/>
  <c r="E102" i="16"/>
  <c r="E101" i="16"/>
  <c r="E99" i="16"/>
  <c r="E98" i="16"/>
  <c r="E95" i="16"/>
  <c r="E93" i="16"/>
  <c r="E89" i="16"/>
  <c r="E88" i="16" s="1"/>
  <c r="E87" i="16"/>
  <c r="E86" i="16" s="1"/>
  <c r="E85" i="16"/>
  <c r="E84" i="16" s="1"/>
  <c r="E83" i="16"/>
  <c r="E82" i="16" s="1"/>
  <c r="E81" i="16"/>
  <c r="E80" i="16"/>
  <c r="E79" i="16"/>
  <c r="E78" i="16"/>
  <c r="E75" i="16"/>
  <c r="E74" i="16"/>
  <c r="E70" i="16"/>
  <c r="E69" i="16" s="1"/>
  <c r="E68" i="16"/>
  <c r="E67" i="16" s="1"/>
  <c r="E64" i="16"/>
  <c r="E63" i="16" s="1"/>
  <c r="E62" i="16"/>
  <c r="E61" i="16"/>
  <c r="E48" i="16"/>
  <c r="E46" i="16" s="1"/>
  <c r="E18" i="16"/>
  <c r="E16" i="16" s="1"/>
  <c r="D97" i="16"/>
  <c r="E91" i="16"/>
  <c r="D91" i="16"/>
  <c r="D90" i="16"/>
  <c r="D88" i="16"/>
  <c r="D86" i="16"/>
  <c r="D84" i="16"/>
  <c r="D82" i="16"/>
  <c r="D77" i="16"/>
  <c r="D71" i="16"/>
  <c r="D69" i="16"/>
  <c r="D67" i="16"/>
  <c r="E65" i="16"/>
  <c r="D65" i="16"/>
  <c r="D63" i="16"/>
  <c r="E59" i="16"/>
  <c r="D59" i="16"/>
  <c r="E57" i="16"/>
  <c r="D57" i="16"/>
  <c r="E54" i="16"/>
  <c r="D54" i="16"/>
  <c r="E51" i="16"/>
  <c r="D51" i="16"/>
  <c r="D47" i="16"/>
  <c r="D45" i="16" s="1"/>
  <c r="D46" i="16"/>
  <c r="D40" i="16"/>
  <c r="D38" i="16"/>
  <c r="D35" i="16"/>
  <c r="D33" i="16"/>
  <c r="D30" i="16"/>
  <c r="D27" i="16"/>
  <c r="D25" i="16"/>
  <c r="D19" i="16"/>
  <c r="D16" i="16"/>
  <c r="D15" i="16" s="1"/>
  <c r="E97" i="16" l="1"/>
  <c r="E77" i="16"/>
  <c r="E90" i="16"/>
  <c r="E71" i="16"/>
  <c r="E53" i="16" s="1"/>
  <c r="E35" i="16"/>
  <c r="E21" i="16"/>
  <c r="E15" i="16" s="1"/>
  <c r="E47" i="16"/>
  <c r="E45" i="16" s="1"/>
  <c r="D96" i="16"/>
  <c r="D76" i="16"/>
  <c r="D53" i="16"/>
  <c r="D44" i="16" s="1"/>
  <c r="C97" i="16"/>
  <c r="E76" i="16" l="1"/>
  <c r="D105" i="16"/>
  <c r="C100" i="16"/>
  <c r="E100" i="16" s="1"/>
  <c r="E96" i="16" s="1"/>
  <c r="E44" i="16" s="1"/>
  <c r="E105" i="16" s="1"/>
  <c r="C90" i="16"/>
  <c r="C71" i="16" l="1"/>
  <c r="C67" i="16" l="1"/>
  <c r="C65" i="16" l="1"/>
  <c r="C63" i="16"/>
  <c r="C69" i="16"/>
  <c r="C96" i="16"/>
  <c r="C91" i="16"/>
  <c r="C88" i="16"/>
  <c r="C86" i="16"/>
  <c r="C84" i="16"/>
  <c r="C82" i="16"/>
  <c r="C77" i="16"/>
  <c r="C61" i="16"/>
  <c r="C46" i="16"/>
  <c r="C21" i="16"/>
  <c r="C40" i="16"/>
  <c r="C33" i="16"/>
  <c r="C30" i="16"/>
  <c r="C27" i="16"/>
  <c r="C25" i="16"/>
  <c r="C53" i="16" l="1"/>
  <c r="C76" i="16"/>
  <c r="C19" i="16"/>
  <c r="C44" i="16" l="1"/>
  <c r="C57" i="16"/>
  <c r="C54" i="16" l="1"/>
  <c r="C38" i="16" l="1"/>
  <c r="C35" i="16"/>
  <c r="C16" i="16"/>
  <c r="C15" i="16" l="1"/>
  <c r="C59" i="16"/>
  <c r="C47" i="16"/>
  <c r="C45" i="16" s="1"/>
  <c r="C51" i="16"/>
  <c r="C105" i="16" l="1"/>
</calcChain>
</file>

<file path=xl/sharedStrings.xml><?xml version="1.0" encoding="utf-8"?>
<sst xmlns="http://schemas.openxmlformats.org/spreadsheetml/2006/main" count="195" uniqueCount="179">
  <si>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</si>
  <si>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</si>
  <si>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</si>
  <si>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</si>
  <si>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</si>
  <si>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</si>
  <si>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</si>
  <si>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</si>
  <si>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</si>
  <si>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</si>
  <si>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</si>
  <si>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</si>
  <si>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</si>
  <si>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</si>
  <si>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</si>
  <si>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</si>
  <si>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</si>
  <si>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</si>
  <si>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</si>
  <si>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</si>
  <si>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</si>
  <si>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</si>
  <si>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</si>
  <si>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</si>
  <si>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Сумма 
(тыс. рублей)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</si>
  <si>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</si>
  <si>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</si>
  <si>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</si>
  <si>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</si>
  <si>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</si>
  <si>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</si>
  <si>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</si>
  <si>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</si>
  <si>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</si>
  <si>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</si>
  <si>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</si>
  <si>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</si>
  <si>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</si>
  <si>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</si>
  <si>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</si>
  <si>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</si>
  <si>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</si>
  <si>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</si>
  <si>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</si>
  <si>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</si>
  <si>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</si>
  <si>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</si>
  <si>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</si>
  <si>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</si>
  <si>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</si>
  <si>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</si>
  <si>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</si>
  <si>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</si>
  <si>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</si>
  <si>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</si>
  <si>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</si>
  <si>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</si>
  <si>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</si>
  <si>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</si>
  <si>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</si>
  <si>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</si>
  <si>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</si>
  <si>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</si>
  <si>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</si>
  <si>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</si>
  <si>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</si>
  <si>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</si>
  <si>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</si>
  <si>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</si>
  <si>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</si>
  <si>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</si>
  <si>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</si>
  <si>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</si>
  <si>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</si>
  <si>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</si>
  <si>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</si>
  <si>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</si>
  <si>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</si>
  <si>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</si>
  <si>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</si>
  <si>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</si>
  <si>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</si>
  <si>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</si>
  <si>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</si>
  <si>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</si>
  <si>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</si>
  <si>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</si>
  <si>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</si>
  <si>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</si>
  <si>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</si>
  <si>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</si>
  <si>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</si>
  <si>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</si>
  <si>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</si>
  <si>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</si>
  <si>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</si>
  <si>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</si>
  <si>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</si>
  <si>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</si>
  <si>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</si>
  <si>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</si>
  <si>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</si>
  <si>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</si>
  <si>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</si>
  <si>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проведение Всероссийской переписи населения 2020 года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</si>
  <si>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</si>
  <si>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</si>
  <si>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</si>
  <si>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</si>
  <si>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</si>
  <si>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</si>
  <si>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</si>
  <si>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</si>
  <si>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</si>
  <si>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</si>
  <si>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</si>
  <si>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</si>
  <si>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</si>
  <si>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</si>
  <si>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</si>
  <si>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</si>
  <si>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</si>
  <si>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</si>
  <si>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</si>
  <si>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</si>
  <si>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</si>
  <si>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</si>
  <si>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</si>
  <si>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</si>
  <si>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</si>
  <si>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</si>
  <si>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</si>
  <si>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</si>
  <si>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</si>
  <si>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</si>
  <si>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</si>
  <si>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</si>
  <si>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</si>
  <si>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</si>
  <si>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бюджетам муниципальных районов на поддержку отрасли культуры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</si>
  <si>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</si>
  <si>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</si>
  <si>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936 2 02 20302 05 0000 150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</si>
  <si>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</si>
  <si>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000 2 02 25519 00 0000 150</t>
  </si>
  <si>
    <t>000 2 02 49999 00 0000 150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</si>
  <si>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</si>
  <si>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</si>
  <si>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 за присмотр и уход за детьми, посещающими образовательные организации, реализующих образовательные программы дошкольного образования</t>
  </si>
  <si>
    <t>907 2 02 49999 05 0000 150</t>
  </si>
  <si>
    <t>907 2 02 29999 05 0000 150</t>
  </si>
  <si>
    <t xml:space="preserve">                                                  Приложение № 8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</si>
  <si>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2025 год</t>
  </si>
  <si>
    <t>936 2 02 49999 05 0000 150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</si>
  <si>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</si>
  <si>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</si>
  <si>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на поддержку отрасли культуры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</si>
  <si>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</si>
  <si>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</si>
  <si>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</si>
  <si>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936 2 02 40014 05 0000 150</t>
  </si>
  <si>
    <t>000 2 02 25315 00 0000 150</t>
  </si>
  <si>
    <t>Субсидии бюджетам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</si>
  <si>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906 2 02 25315 05 0000 150</t>
  </si>
  <si>
    <t>Субсидии бюджетам муниципальных районов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</si>
  <si>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                                                  от 20.12.2024 №37/228</t>
  </si>
  <si>
    <t>поправки февраль</t>
  </si>
  <si>
    <t>Сумма             (тыс.рублей)</t>
  </si>
  <si>
    <t>000 1 17 00000 00 0000 000</t>
  </si>
  <si>
    <t>ПРОЧИЕ НЕНАЛОГОВЫЕ ДОХОДЫ</t>
  </si>
  <si>
    <t>000 1 17 15000 00 0000 150</t>
  </si>
  <si>
    <t>Инициативные платежи</t>
  </si>
  <si>
    <t xml:space="preserve">                                                  Приложение № 5</t>
  </si>
  <si>
    <t xml:space="preserve">                                                  к решению Тужинской районной Думы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</si>
  <si>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</si>
  <si>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</si>
  <si>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906 2 19 60010 05 0000 150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</si>
  <si>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</si>
  <si>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                                             от 21.02.2025 №39/239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</si>
</sst>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2" borderId="0" xfId="0" applyFont="1" applyFill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1" fontId="8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164" fontId="3" fillId="0" borderId="0" xfId="0" applyNumberFormat="1" applyFont="1" applyFill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164" fontId="3" fillId="2" borderId="1" xfId="0" applyNumberFormat="1" applyFont="1" applyFill="1" applyBorder="1" applyAlignment="1">
      <alignment horizontal="right" vertical="top"/>
    </xf>
    <xf numFmtId="164" fontId="7" fillId="2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 applyProtection="1">
      <alignment vertical="top"/>
      <protection locked="0"/>
    </xf>
    <xf numFmtId="0" fontId="5" fillId="2" borderId="0" xfId="0" applyFont="1" applyFill="1" applyBorder="1" applyAlignment="1">
      <alignment vertical="top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5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9"/>
  <sheetViews>
    <sheetView tabSelected="1" zoomScaleNormal="100" zoomScaleSheetLayoutView="100" workbookViewId="0">
      <selection activeCell="B4" sqref="B4"/>
    </sheetView>
  </sheetViews>
  <sheetFormatPr defaultRowHeight="15.75" x14ac:dyDescent="0.25"/>
  <cols>
    <col min="1" max="1" width="24.625" style="1" customWidth="1"/>
    <col min="2" max="2" width="54.875" style="9" customWidth="1"/>
    <col min="3" max="3" width="13.875" style="20" hidden="1" customWidth="1"/>
    <col min="4" max="4" width="15.875" style="20" hidden="1" customWidth="1"/>
    <col min="5" max="5" width="17" style="20" customWidth="1"/>
    <col min="6" max="112" width="9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9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9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9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9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9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9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9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9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9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9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9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9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9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9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9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9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9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9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9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9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9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9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9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9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9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9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9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9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9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9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9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9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9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9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9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9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9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9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9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9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9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9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9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9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9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9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9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9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9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9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9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9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9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9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9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9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9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9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9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9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9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9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9" style="1"/>
    <col min="16384" max="16384" width="9" style="1" customWidth="1"/>
  </cols>
  <sheetData>
    <row r="1" spans="1:5" ht="18" customHeight="1" x14ac:dyDescent="0.25">
      <c r="B1" s="27" t="s">
        <v>172</v>
      </c>
      <c r="C1" s="27"/>
      <c r="D1" s="1"/>
      <c r="E1" s="1"/>
    </row>
    <row r="2" spans="1:5" ht="18" customHeight="1" x14ac:dyDescent="0.25">
      <c r="B2" s="28" t="s">
        <v>173</v>
      </c>
      <c r="C2" s="19"/>
      <c r="D2" s="19"/>
      <c r="E2" s="19"/>
    </row>
    <row r="3" spans="1:5" ht="18" customHeight="1" x14ac:dyDescent="0.25">
      <c r="B3" s="28" t="s">
        <v>178</v>
      </c>
      <c r="C3" s="19"/>
      <c r="D3" s="19"/>
      <c r="E3" s="19"/>
    </row>
    <row r="4" spans="1:5" ht="18" customHeight="1" x14ac:dyDescent="0.25">
      <c r="B4" s="28"/>
      <c r="C4" s="19"/>
      <c r="D4" s="19"/>
      <c r="E4" s="19"/>
    </row>
    <row r="5" spans="1:5" ht="18" customHeight="1" x14ac:dyDescent="0.25">
      <c r="B5" s="27" t="s">
        <v>151</v>
      </c>
      <c r="C5" s="19"/>
      <c r="D5" s="19"/>
      <c r="E5" s="19"/>
    </row>
    <row r="6" spans="1:5" ht="18" customHeight="1" x14ac:dyDescent="0.25">
      <c r="B6" s="28" t="s">
        <v>173</v>
      </c>
      <c r="C6" s="28"/>
      <c r="D6" s="1"/>
      <c r="E6" s="1"/>
    </row>
    <row r="7" spans="1:5" ht="18" customHeight="1" x14ac:dyDescent="0.25">
      <c r="B7" s="28" t="s">
        <v>165</v>
      </c>
      <c r="C7" s="28"/>
      <c r="D7" s="1"/>
      <c r="E7" s="1"/>
    </row>
    <row r="8" spans="1:5" ht="18" customHeight="1" x14ac:dyDescent="0.25">
      <c r="B8" s="31"/>
      <c r="C8" s="31"/>
      <c r="D8" s="1"/>
      <c r="E8" s="1"/>
    </row>
    <row r="9" spans="1:5" ht="36" customHeight="1" x14ac:dyDescent="0.25">
      <c r="A9" s="2"/>
      <c r="B9" s="3"/>
    </row>
    <row r="10" spans="1:5" ht="18" customHeight="1" x14ac:dyDescent="0.25">
      <c r="A10" s="32" t="s">
        <v>11</v>
      </c>
      <c r="B10" s="32"/>
      <c r="C10" s="32"/>
      <c r="D10" s="1"/>
      <c r="E10" s="1"/>
    </row>
    <row r="11" spans="1:5" ht="54" customHeight="1" x14ac:dyDescent="0.25">
      <c r="A11" s="33" t="s">
        <v>152</v>
      </c>
      <c r="B11" s="33"/>
      <c r="C11" s="33"/>
      <c r="D11" s="1"/>
      <c r="E11" s="1"/>
    </row>
    <row r="12" spans="1:5" ht="24" customHeight="1" x14ac:dyDescent="0.25">
      <c r="A12" s="4"/>
      <c r="B12" s="3"/>
    </row>
    <row r="13" spans="1:5" s="6" customFormat="1" ht="31.5" x14ac:dyDescent="0.25">
      <c r="A13" s="5" t="s">
        <v>0</v>
      </c>
      <c r="B13" s="5" t="s">
        <v>1</v>
      </c>
      <c r="C13" s="21" t="s">
        <v>24</v>
      </c>
      <c r="D13" s="21" t="s">
        <v>166</v>
      </c>
      <c r="E13" s="21" t="s">
        <v>167</v>
      </c>
    </row>
    <row r="14" spans="1:5" s="10" customFormat="1" ht="12.75" x14ac:dyDescent="0.25">
      <c r="A14" s="12">
        <v>1</v>
      </c>
      <c r="B14" s="12">
        <v>2</v>
      </c>
      <c r="C14" s="22">
        <v>3</v>
      </c>
      <c r="D14" s="22">
        <v>3</v>
      </c>
      <c r="E14" s="22">
        <v>3</v>
      </c>
    </row>
    <row r="15" spans="1:5" s="11" customFormat="1" x14ac:dyDescent="0.25">
      <c r="A15" s="7" t="s">
        <v>2</v>
      </c>
      <c r="B15" s="7" t="s">
        <v>3</v>
      </c>
      <c r="C15" s="23">
        <f>C16+C19+C21+C25+C27+C30+C33+C35+C38+C40</f>
        <v>62888.394999999997</v>
      </c>
      <c r="D15" s="23">
        <f>D16+D19+D21+D25+D27+D30+D33+D35+D38+D40+D42</f>
        <v>500</v>
      </c>
      <c r="E15" s="23">
        <f>E16+E19+E21+E25+E27+E30+E33+E35+E38+E40+E42</f>
        <v>63388.394999999997</v>
      </c>
    </row>
    <row r="16" spans="1:5" s="11" customFormat="1" x14ac:dyDescent="0.25">
      <c r="A16" s="13" t="s">
        <v>25</v>
      </c>
      <c r="B16" s="13" t="s">
        <v>26</v>
      </c>
      <c r="C16" s="24">
        <f>C17+C18</f>
        <v>15180.9</v>
      </c>
      <c r="D16" s="24">
        <f t="shared" ref="D16" si="0">D17+D18</f>
        <v>0</v>
      </c>
      <c r="E16" s="24">
        <f>E17+E18</f>
        <v>15180.9</v>
      </c>
    </row>
    <row r="17" spans="1:5" s="11" customFormat="1" hidden="1" x14ac:dyDescent="0.25">
      <c r="A17" s="13" t="s">
        <v>28</v>
      </c>
      <c r="B17" s="13" t="s">
        <v>27</v>
      </c>
      <c r="C17" s="24"/>
      <c r="D17" s="24"/>
      <c r="E17" s="24"/>
    </row>
    <row r="18" spans="1:5" s="11" customFormat="1" x14ac:dyDescent="0.25">
      <c r="A18" s="13" t="s">
        <v>30</v>
      </c>
      <c r="B18" s="13" t="s">
        <v>29</v>
      </c>
      <c r="C18" s="24">
        <v>15180.9</v>
      </c>
      <c r="D18" s="24"/>
      <c r="E18" s="24">
        <f>C18+D18</f>
        <v>15180.9</v>
      </c>
    </row>
    <row r="19" spans="1:5" s="11" customFormat="1" ht="47.25" x14ac:dyDescent="0.25">
      <c r="A19" s="13" t="s">
        <v>32</v>
      </c>
      <c r="B19" s="13" t="s">
        <v>31</v>
      </c>
      <c r="C19" s="24">
        <f>C20</f>
        <v>4734.3</v>
      </c>
      <c r="D19" s="24">
        <f t="shared" ref="D19:E19" si="1">D20</f>
        <v>0</v>
      </c>
      <c r="E19" s="24">
        <f t="shared" si="1"/>
        <v>4734.3</v>
      </c>
    </row>
    <row r="20" spans="1:5" s="11" customFormat="1" ht="34.5" customHeight="1" x14ac:dyDescent="0.25">
      <c r="A20" s="13" t="s">
        <v>34</v>
      </c>
      <c r="B20" s="13" t="s">
        <v>33</v>
      </c>
      <c r="C20" s="24">
        <v>4734.3</v>
      </c>
      <c r="D20" s="24"/>
      <c r="E20" s="24">
        <f>C20+D20</f>
        <v>4734.3</v>
      </c>
    </row>
    <row r="21" spans="1:5" s="11" customFormat="1" x14ac:dyDescent="0.25">
      <c r="A21" s="13" t="s">
        <v>36</v>
      </c>
      <c r="B21" s="13" t="s">
        <v>35</v>
      </c>
      <c r="C21" s="24">
        <f>C22+C23+C24</f>
        <v>36758</v>
      </c>
      <c r="D21" s="24"/>
      <c r="E21" s="24">
        <f t="shared" ref="E21" si="2">E22+E23+E24</f>
        <v>36758</v>
      </c>
    </row>
    <row r="22" spans="1:5" s="11" customFormat="1" ht="31.5" x14ac:dyDescent="0.25">
      <c r="A22" s="13" t="s">
        <v>38</v>
      </c>
      <c r="B22" s="13" t="s">
        <v>37</v>
      </c>
      <c r="C22" s="24">
        <v>34300</v>
      </c>
      <c r="D22" s="24"/>
      <c r="E22" s="24">
        <f>C22+D22</f>
        <v>34300</v>
      </c>
    </row>
    <row r="23" spans="1:5" s="11" customFormat="1" x14ac:dyDescent="0.25">
      <c r="A23" s="13" t="s">
        <v>84</v>
      </c>
      <c r="B23" s="13" t="s">
        <v>83</v>
      </c>
      <c r="C23" s="24">
        <v>962</v>
      </c>
      <c r="D23" s="24"/>
      <c r="E23" s="24">
        <f>C23+D23</f>
        <v>962</v>
      </c>
    </row>
    <row r="24" spans="1:5" s="11" customFormat="1" ht="31.5" x14ac:dyDescent="0.25">
      <c r="A24" s="13" t="s">
        <v>85</v>
      </c>
      <c r="B24" s="13" t="s">
        <v>86</v>
      </c>
      <c r="C24" s="24">
        <v>1496</v>
      </c>
      <c r="D24" s="24"/>
      <c r="E24" s="24">
        <f>C24+D24</f>
        <v>1496</v>
      </c>
    </row>
    <row r="25" spans="1:5" s="11" customFormat="1" x14ac:dyDescent="0.25">
      <c r="A25" s="13" t="s">
        <v>40</v>
      </c>
      <c r="B25" s="13" t="s">
        <v>39</v>
      </c>
      <c r="C25" s="24">
        <f>C26</f>
        <v>745</v>
      </c>
      <c r="D25" s="24">
        <f t="shared" ref="D25:E25" si="3">D26</f>
        <v>0</v>
      </c>
      <c r="E25" s="24">
        <f t="shared" si="3"/>
        <v>745</v>
      </c>
    </row>
    <row r="26" spans="1:5" s="11" customFormat="1" x14ac:dyDescent="0.25">
      <c r="A26" s="13" t="s">
        <v>42</v>
      </c>
      <c r="B26" s="13" t="s">
        <v>41</v>
      </c>
      <c r="C26" s="24">
        <v>745</v>
      </c>
      <c r="D26" s="24"/>
      <c r="E26" s="24">
        <f>C26+D26</f>
        <v>745</v>
      </c>
    </row>
    <row r="27" spans="1:5" s="11" customFormat="1" x14ac:dyDescent="0.25">
      <c r="A27" s="13" t="s">
        <v>44</v>
      </c>
      <c r="B27" s="13" t="s">
        <v>43</v>
      </c>
      <c r="C27" s="24">
        <f>C28+C29</f>
        <v>503</v>
      </c>
      <c r="D27" s="24">
        <f t="shared" ref="D27:E27" si="4">D28+D29</f>
        <v>0</v>
      </c>
      <c r="E27" s="24">
        <f t="shared" si="4"/>
        <v>503</v>
      </c>
    </row>
    <row r="28" spans="1:5" s="11" customFormat="1" ht="31.5" x14ac:dyDescent="0.25">
      <c r="A28" s="13" t="s">
        <v>87</v>
      </c>
      <c r="B28" s="13" t="s">
        <v>88</v>
      </c>
      <c r="C28" s="24">
        <v>503</v>
      </c>
      <c r="D28" s="24"/>
      <c r="E28" s="24">
        <f>C28+D28</f>
        <v>503</v>
      </c>
    </row>
    <row r="29" spans="1:5" s="11" customFormat="1" ht="47.25" x14ac:dyDescent="0.25">
      <c r="A29" s="13" t="s">
        <v>45</v>
      </c>
      <c r="B29" s="13" t="s">
        <v>46</v>
      </c>
      <c r="C29" s="24">
        <v>0</v>
      </c>
      <c r="D29" s="24">
        <v>0</v>
      </c>
      <c r="E29" s="24">
        <f>C29+D29</f>
        <v>0</v>
      </c>
    </row>
    <row r="30" spans="1:5" s="11" customFormat="1" ht="47.25" x14ac:dyDescent="0.25">
      <c r="A30" s="13" t="s">
        <v>47</v>
      </c>
      <c r="B30" s="13" t="s">
        <v>48</v>
      </c>
      <c r="C30" s="24">
        <f>C31+C32</f>
        <v>1348.7</v>
      </c>
      <c r="D30" s="24">
        <f t="shared" ref="D30:E30" si="5">D31+D32</f>
        <v>0</v>
      </c>
      <c r="E30" s="24">
        <f t="shared" si="5"/>
        <v>1348.7</v>
      </c>
    </row>
    <row r="31" spans="1:5" s="11" customFormat="1" ht="97.5" customHeight="1" x14ac:dyDescent="0.25">
      <c r="A31" s="13" t="s">
        <v>49</v>
      </c>
      <c r="B31" s="13" t="s">
        <v>50</v>
      </c>
      <c r="C31" s="24">
        <v>1184.7</v>
      </c>
      <c r="D31" s="24"/>
      <c r="E31" s="24">
        <f>C31+D31</f>
        <v>1184.7</v>
      </c>
    </row>
    <row r="32" spans="1:5" s="11" customFormat="1" ht="94.5" x14ac:dyDescent="0.25">
      <c r="A32" s="13" t="s">
        <v>89</v>
      </c>
      <c r="B32" s="13" t="s">
        <v>154</v>
      </c>
      <c r="C32" s="24">
        <v>164</v>
      </c>
      <c r="D32" s="24"/>
      <c r="E32" s="24">
        <f>C32+D32</f>
        <v>164</v>
      </c>
    </row>
    <row r="33" spans="1:5" s="11" customFormat="1" ht="31.5" x14ac:dyDescent="0.25">
      <c r="A33" s="13" t="s">
        <v>52</v>
      </c>
      <c r="B33" s="13" t="s">
        <v>51</v>
      </c>
      <c r="C33" s="24">
        <f>C34</f>
        <v>64.093000000000004</v>
      </c>
      <c r="D33" s="24">
        <f t="shared" ref="D33:E33" si="6">D34</f>
        <v>0</v>
      </c>
      <c r="E33" s="24">
        <f t="shared" si="6"/>
        <v>64.093000000000004</v>
      </c>
    </row>
    <row r="34" spans="1:5" s="11" customFormat="1" ht="21.75" customHeight="1" x14ac:dyDescent="0.25">
      <c r="A34" s="13" t="s">
        <v>53</v>
      </c>
      <c r="B34" s="13" t="s">
        <v>54</v>
      </c>
      <c r="C34" s="24">
        <v>64.093000000000004</v>
      </c>
      <c r="D34" s="24"/>
      <c r="E34" s="24">
        <f>C34+D34</f>
        <v>64.093000000000004</v>
      </c>
    </row>
    <row r="35" spans="1:5" s="11" customFormat="1" ht="31.5" x14ac:dyDescent="0.25">
      <c r="A35" s="13" t="s">
        <v>55</v>
      </c>
      <c r="B35" s="13" t="s">
        <v>56</v>
      </c>
      <c r="C35" s="24">
        <f>C36+C37</f>
        <v>3453.902</v>
      </c>
      <c r="D35" s="24">
        <f t="shared" ref="D35:E35" si="7">D36+D37</f>
        <v>0</v>
      </c>
      <c r="E35" s="24">
        <f t="shared" si="7"/>
        <v>3453.902</v>
      </c>
    </row>
    <row r="36" spans="1:5" s="11" customFormat="1" x14ac:dyDescent="0.25">
      <c r="A36" s="13" t="s">
        <v>57</v>
      </c>
      <c r="B36" s="13" t="s">
        <v>58</v>
      </c>
      <c r="C36" s="24">
        <v>2881.902</v>
      </c>
      <c r="D36" s="24"/>
      <c r="E36" s="24">
        <f>C36+D36</f>
        <v>2881.902</v>
      </c>
    </row>
    <row r="37" spans="1:5" s="11" customFormat="1" x14ac:dyDescent="0.25">
      <c r="A37" s="13" t="s">
        <v>59</v>
      </c>
      <c r="B37" s="13" t="s">
        <v>60</v>
      </c>
      <c r="C37" s="24">
        <v>572</v>
      </c>
      <c r="D37" s="24"/>
      <c r="E37" s="24">
        <f>C37+D37</f>
        <v>572</v>
      </c>
    </row>
    <row r="38" spans="1:5" s="11" customFormat="1" ht="31.5" x14ac:dyDescent="0.25">
      <c r="A38" s="13" t="s">
        <v>61</v>
      </c>
      <c r="B38" s="13" t="s">
        <v>62</v>
      </c>
      <c r="C38" s="24">
        <f>C39</f>
        <v>0</v>
      </c>
      <c r="D38" s="24">
        <f t="shared" ref="D38:E38" si="8">D39</f>
        <v>0</v>
      </c>
      <c r="E38" s="24">
        <f t="shared" si="8"/>
        <v>0</v>
      </c>
    </row>
    <row r="39" spans="1:5" s="11" customFormat="1" ht="94.5" x14ac:dyDescent="0.25">
      <c r="A39" s="13" t="s">
        <v>64</v>
      </c>
      <c r="B39" s="13" t="s">
        <v>63</v>
      </c>
      <c r="C39" s="24">
        <v>0</v>
      </c>
      <c r="D39" s="24">
        <v>0</v>
      </c>
      <c r="E39" s="24">
        <f>C39+D39</f>
        <v>0</v>
      </c>
    </row>
    <row r="40" spans="1:5" s="11" customFormat="1" x14ac:dyDescent="0.25">
      <c r="A40" s="13" t="s">
        <v>66</v>
      </c>
      <c r="B40" s="13" t="s">
        <v>65</v>
      </c>
      <c r="C40" s="24">
        <f>C41</f>
        <v>100.5</v>
      </c>
      <c r="D40" s="24">
        <f t="shared" ref="D40:E40" si="9">D41</f>
        <v>0</v>
      </c>
      <c r="E40" s="24">
        <f t="shared" si="9"/>
        <v>100.5</v>
      </c>
    </row>
    <row r="41" spans="1:5" s="11" customFormat="1" ht="47.25" x14ac:dyDescent="0.25">
      <c r="A41" s="13" t="s">
        <v>68</v>
      </c>
      <c r="B41" s="13" t="s">
        <v>67</v>
      </c>
      <c r="C41" s="24">
        <v>100.5</v>
      </c>
      <c r="D41" s="24"/>
      <c r="E41" s="24">
        <f>C41+D41</f>
        <v>100.5</v>
      </c>
    </row>
    <row r="42" spans="1:5" s="11" customFormat="1" x14ac:dyDescent="0.25">
      <c r="A42" s="13" t="s">
        <v>168</v>
      </c>
      <c r="B42" s="13" t="s">
        <v>169</v>
      </c>
      <c r="C42" s="24">
        <f>C43</f>
        <v>0</v>
      </c>
      <c r="D42" s="24">
        <f>D43</f>
        <v>500</v>
      </c>
      <c r="E42" s="24">
        <f>E43</f>
        <v>500</v>
      </c>
    </row>
    <row r="43" spans="1:5" s="11" customFormat="1" x14ac:dyDescent="0.25">
      <c r="A43" s="13" t="s">
        <v>170</v>
      </c>
      <c r="B43" s="13" t="s">
        <v>171</v>
      </c>
      <c r="C43" s="24"/>
      <c r="D43" s="24">
        <v>500</v>
      </c>
      <c r="E43" s="24">
        <f>C43+D43</f>
        <v>500</v>
      </c>
    </row>
    <row r="44" spans="1:5" s="11" customFormat="1" x14ac:dyDescent="0.25">
      <c r="A44" s="7" t="s">
        <v>4</v>
      </c>
      <c r="B44" s="7" t="s">
        <v>5</v>
      </c>
      <c r="C44" s="23">
        <f>C46+C53+C76+C96</f>
        <v>196096.81000000003</v>
      </c>
      <c r="D44" s="23">
        <f>D46+D53+D76+D100</f>
        <v>3645.3402900000006</v>
      </c>
      <c r="E44" s="23">
        <f t="shared" ref="E44" si="10">E46+E53+E76+E96</f>
        <v>199742.15029000002</v>
      </c>
    </row>
    <row r="45" spans="1:5" s="11" customFormat="1" ht="47.25" x14ac:dyDescent="0.25">
      <c r="A45" s="7" t="s">
        <v>6</v>
      </c>
      <c r="B45" s="7" t="s">
        <v>7</v>
      </c>
      <c r="C45" s="23">
        <f>C47</f>
        <v>45435</v>
      </c>
      <c r="D45" s="23">
        <f t="shared" ref="D45:E45" si="11">D47</f>
        <v>0</v>
      </c>
      <c r="E45" s="23">
        <f t="shared" si="11"/>
        <v>45435</v>
      </c>
    </row>
    <row r="46" spans="1:5" s="11" customFormat="1" ht="31.5" x14ac:dyDescent="0.25">
      <c r="A46" s="7" t="s">
        <v>13</v>
      </c>
      <c r="B46" s="7" t="s">
        <v>12</v>
      </c>
      <c r="C46" s="26">
        <f>C48</f>
        <v>45435</v>
      </c>
      <c r="D46" s="26">
        <f t="shared" ref="D46:E46" si="12">D48</f>
        <v>0</v>
      </c>
      <c r="E46" s="26">
        <f t="shared" si="12"/>
        <v>45435</v>
      </c>
    </row>
    <row r="47" spans="1:5" s="11" customFormat="1" ht="23.25" customHeight="1" x14ac:dyDescent="0.25">
      <c r="A47" s="13" t="s">
        <v>14</v>
      </c>
      <c r="B47" s="13" t="s">
        <v>8</v>
      </c>
      <c r="C47" s="25">
        <f t="shared" ref="C47:E47" si="13">C48</f>
        <v>45435</v>
      </c>
      <c r="D47" s="25">
        <f t="shared" si="13"/>
        <v>0</v>
      </c>
      <c r="E47" s="25">
        <f t="shared" si="13"/>
        <v>45435</v>
      </c>
    </row>
    <row r="48" spans="1:5" s="11" customFormat="1" ht="35.25" customHeight="1" x14ac:dyDescent="0.25">
      <c r="A48" s="13" t="s">
        <v>90</v>
      </c>
      <c r="B48" s="13" t="s">
        <v>91</v>
      </c>
      <c r="C48" s="25">
        <v>45435</v>
      </c>
      <c r="D48" s="25"/>
      <c r="E48" s="25">
        <f>C48+D48</f>
        <v>45435</v>
      </c>
    </row>
    <row r="49" spans="1:5" s="11" customFormat="1" ht="35.25" hidden="1" customHeight="1" x14ac:dyDescent="0.25">
      <c r="A49" s="14" t="s">
        <v>74</v>
      </c>
      <c r="B49" s="15" t="s">
        <v>77</v>
      </c>
      <c r="C49" s="24"/>
      <c r="D49" s="24"/>
      <c r="E49" s="24"/>
    </row>
    <row r="50" spans="1:5" s="11" customFormat="1" ht="35.25" hidden="1" customHeight="1" x14ac:dyDescent="0.25">
      <c r="A50" s="14" t="s">
        <v>75</v>
      </c>
      <c r="B50" s="15" t="s">
        <v>76</v>
      </c>
      <c r="C50" s="24"/>
      <c r="D50" s="24"/>
      <c r="E50" s="24"/>
    </row>
    <row r="51" spans="1:5" s="11" customFormat="1" ht="47.25" hidden="1" x14ac:dyDescent="0.25">
      <c r="A51" s="13" t="s">
        <v>19</v>
      </c>
      <c r="B51" s="13" t="s">
        <v>18</v>
      </c>
      <c r="C51" s="24">
        <f t="shared" ref="C51:E51" si="14">C52</f>
        <v>0</v>
      </c>
      <c r="D51" s="24">
        <f t="shared" si="14"/>
        <v>0</v>
      </c>
      <c r="E51" s="24">
        <f t="shared" si="14"/>
        <v>0</v>
      </c>
    </row>
    <row r="52" spans="1:5" s="11" customFormat="1" ht="63" hidden="1" x14ac:dyDescent="0.25">
      <c r="A52" s="13" t="s">
        <v>17</v>
      </c>
      <c r="B52" s="13" t="s">
        <v>16</v>
      </c>
      <c r="C52" s="24"/>
      <c r="D52" s="24"/>
      <c r="E52" s="24"/>
    </row>
    <row r="53" spans="1:5" s="11" customFormat="1" ht="31.5" customHeight="1" x14ac:dyDescent="0.25">
      <c r="A53" s="7" t="s">
        <v>15</v>
      </c>
      <c r="B53" s="7" t="s">
        <v>10</v>
      </c>
      <c r="C53" s="23">
        <f>C61+C63+C65+C67+C69+C71</f>
        <v>117736.83</v>
      </c>
      <c r="D53" s="23">
        <f t="shared" ref="D53:E53" si="15">D61+D63+D65+D67+D69+D71</f>
        <v>7224.2500399999999</v>
      </c>
      <c r="E53" s="23">
        <f t="shared" si="15"/>
        <v>124961.08004</v>
      </c>
    </row>
    <row r="54" spans="1:5" s="11" customFormat="1" ht="49.9" hidden="1" customHeight="1" x14ac:dyDescent="0.25">
      <c r="A54" s="13" t="s">
        <v>81</v>
      </c>
      <c r="B54" s="13" t="s">
        <v>69</v>
      </c>
      <c r="C54" s="24">
        <f>C55+C56</f>
        <v>0</v>
      </c>
      <c r="D54" s="24">
        <f t="shared" ref="D54:E54" si="16">D55+D56</f>
        <v>0</v>
      </c>
      <c r="E54" s="24">
        <f t="shared" si="16"/>
        <v>0</v>
      </c>
    </row>
    <row r="55" spans="1:5" s="11" customFormat="1" ht="66" hidden="1" customHeight="1" x14ac:dyDescent="0.25">
      <c r="A55" s="13" t="s">
        <v>71</v>
      </c>
      <c r="B55" s="13" t="s">
        <v>70</v>
      </c>
      <c r="C55" s="24"/>
      <c r="D55" s="24"/>
      <c r="E55" s="24"/>
    </row>
    <row r="56" spans="1:5" s="11" customFormat="1" ht="66" hidden="1" customHeight="1" x14ac:dyDescent="0.25">
      <c r="A56" s="13" t="s">
        <v>73</v>
      </c>
      <c r="B56" s="13" t="s">
        <v>70</v>
      </c>
      <c r="C56" s="24"/>
      <c r="D56" s="24"/>
      <c r="E56" s="24"/>
    </row>
    <row r="57" spans="1:5" s="11" customFormat="1" ht="47.25" hidden="1" x14ac:dyDescent="0.25">
      <c r="A57" s="13" t="s">
        <v>80</v>
      </c>
      <c r="B57" s="13" t="s">
        <v>78</v>
      </c>
      <c r="C57" s="24">
        <f>C58</f>
        <v>0</v>
      </c>
      <c r="D57" s="24">
        <f t="shared" ref="D57:E57" si="17">D58</f>
        <v>0</v>
      </c>
      <c r="E57" s="24">
        <f t="shared" si="17"/>
        <v>0</v>
      </c>
    </row>
    <row r="58" spans="1:5" s="11" customFormat="1" ht="47.25" hidden="1" x14ac:dyDescent="0.25">
      <c r="A58" s="13" t="s">
        <v>82</v>
      </c>
      <c r="B58" s="13" t="s">
        <v>79</v>
      </c>
      <c r="C58" s="24"/>
      <c r="D58" s="24"/>
      <c r="E58" s="24"/>
    </row>
    <row r="59" spans="1:5" s="11" customFormat="1" ht="31.5" hidden="1" x14ac:dyDescent="0.25">
      <c r="A59" s="13" t="s">
        <v>20</v>
      </c>
      <c r="B59" s="13" t="s">
        <v>21</v>
      </c>
      <c r="C59" s="24">
        <f t="shared" ref="C59:E59" si="18">C60</f>
        <v>0</v>
      </c>
      <c r="D59" s="24">
        <f t="shared" si="18"/>
        <v>0</v>
      </c>
      <c r="E59" s="24">
        <f t="shared" si="18"/>
        <v>0</v>
      </c>
    </row>
    <row r="60" spans="1:5" s="11" customFormat="1" ht="47.25" hidden="1" x14ac:dyDescent="0.25">
      <c r="A60" s="13" t="s">
        <v>23</v>
      </c>
      <c r="B60" s="13" t="s">
        <v>22</v>
      </c>
      <c r="C60" s="24"/>
      <c r="D60" s="24"/>
      <c r="E60" s="24"/>
    </row>
    <row r="61" spans="1:5" s="11" customFormat="1" ht="100.5" customHeight="1" x14ac:dyDescent="0.25">
      <c r="A61" s="13" t="s">
        <v>110</v>
      </c>
      <c r="B61" s="16" t="s">
        <v>92</v>
      </c>
      <c r="C61" s="25">
        <f t="shared" ref="C61:E65" si="19">C62</f>
        <v>21333</v>
      </c>
      <c r="D61" s="25"/>
      <c r="E61" s="25">
        <f t="shared" si="19"/>
        <v>21333</v>
      </c>
    </row>
    <row r="62" spans="1:5" s="11" customFormat="1" ht="94.5" x14ac:dyDescent="0.25">
      <c r="A62" s="13" t="s">
        <v>111</v>
      </c>
      <c r="B62" s="16" t="s">
        <v>93</v>
      </c>
      <c r="C62" s="25">
        <v>21333</v>
      </c>
      <c r="D62" s="25"/>
      <c r="E62" s="25">
        <f>C62+D62</f>
        <v>21333</v>
      </c>
    </row>
    <row r="63" spans="1:5" s="11" customFormat="1" ht="63.75" customHeight="1" x14ac:dyDescent="0.25">
      <c r="A63" s="13" t="s">
        <v>161</v>
      </c>
      <c r="B63" s="17" t="s">
        <v>162</v>
      </c>
      <c r="C63" s="25">
        <f t="shared" si="19"/>
        <v>54035.199999999997</v>
      </c>
      <c r="D63" s="25">
        <f t="shared" si="19"/>
        <v>0</v>
      </c>
      <c r="E63" s="25">
        <f t="shared" si="19"/>
        <v>54035.199999999997</v>
      </c>
    </row>
    <row r="64" spans="1:5" s="11" customFormat="1" ht="61.5" customHeight="1" x14ac:dyDescent="0.25">
      <c r="A64" s="13" t="s">
        <v>163</v>
      </c>
      <c r="B64" s="17" t="s">
        <v>164</v>
      </c>
      <c r="C64" s="25">
        <v>54035.199999999997</v>
      </c>
      <c r="D64" s="25"/>
      <c r="E64" s="25">
        <f>C64+D64</f>
        <v>54035.199999999997</v>
      </c>
    </row>
    <row r="65" spans="1:5" s="11" customFormat="1" ht="1.5" hidden="1" customHeight="1" x14ac:dyDescent="0.25">
      <c r="A65" s="13" t="s">
        <v>141</v>
      </c>
      <c r="B65" s="18" t="s">
        <v>140</v>
      </c>
      <c r="C65" s="25">
        <f t="shared" si="19"/>
        <v>0</v>
      </c>
      <c r="D65" s="25">
        <f t="shared" si="19"/>
        <v>0</v>
      </c>
      <c r="E65" s="25">
        <f t="shared" si="19"/>
        <v>0</v>
      </c>
    </row>
    <row r="66" spans="1:5" s="11" customFormat="1" ht="0.75" customHeight="1" x14ac:dyDescent="0.25">
      <c r="A66" s="13" t="s">
        <v>142</v>
      </c>
      <c r="B66" s="18" t="s">
        <v>143</v>
      </c>
      <c r="C66" s="25">
        <v>0</v>
      </c>
      <c r="D66" s="25">
        <v>0</v>
      </c>
      <c r="E66" s="25">
        <v>0</v>
      </c>
    </row>
    <row r="67" spans="1:5" s="11" customFormat="1" ht="35.25" customHeight="1" x14ac:dyDescent="0.25">
      <c r="A67" s="13" t="s">
        <v>112</v>
      </c>
      <c r="B67" s="13" t="s">
        <v>94</v>
      </c>
      <c r="C67" s="25">
        <f>C68</f>
        <v>216.8</v>
      </c>
      <c r="D67" s="25">
        <f t="shared" ref="D67:E67" si="20">D68</f>
        <v>0</v>
      </c>
      <c r="E67" s="25">
        <f t="shared" si="20"/>
        <v>216.8</v>
      </c>
    </row>
    <row r="68" spans="1:5" s="11" customFormat="1" ht="33.75" customHeight="1" x14ac:dyDescent="0.25">
      <c r="A68" s="13" t="s">
        <v>113</v>
      </c>
      <c r="B68" s="13" t="s">
        <v>95</v>
      </c>
      <c r="C68" s="25">
        <v>216.8</v>
      </c>
      <c r="D68" s="25"/>
      <c r="E68" s="25">
        <f>C68+D68</f>
        <v>216.8</v>
      </c>
    </row>
    <row r="69" spans="1:5" s="11" customFormat="1" x14ac:dyDescent="0.25">
      <c r="A69" s="13" t="s">
        <v>144</v>
      </c>
      <c r="B69" s="13" t="s">
        <v>156</v>
      </c>
      <c r="C69" s="25">
        <f t="shared" ref="C69:E69" si="21">C70</f>
        <v>29.2</v>
      </c>
      <c r="D69" s="25">
        <f t="shared" si="21"/>
        <v>0</v>
      </c>
      <c r="E69" s="25">
        <f t="shared" si="21"/>
        <v>29.2</v>
      </c>
    </row>
    <row r="70" spans="1:5" s="11" customFormat="1" ht="31.5" x14ac:dyDescent="0.25">
      <c r="A70" s="13" t="s">
        <v>138</v>
      </c>
      <c r="B70" s="13" t="s">
        <v>139</v>
      </c>
      <c r="C70" s="25">
        <v>29.2</v>
      </c>
      <c r="D70" s="25"/>
      <c r="E70" s="25">
        <f>C70+D70</f>
        <v>29.2</v>
      </c>
    </row>
    <row r="71" spans="1:5" s="11" customFormat="1" x14ac:dyDescent="0.25">
      <c r="A71" s="13" t="s">
        <v>114</v>
      </c>
      <c r="B71" s="13" t="s">
        <v>96</v>
      </c>
      <c r="C71" s="24">
        <f>C72+C73+C74+C75</f>
        <v>42122.630000000005</v>
      </c>
      <c r="D71" s="24">
        <f t="shared" ref="D71:E71" si="22">D72+D73+D74+D75</f>
        <v>7224.2500399999999</v>
      </c>
      <c r="E71" s="24">
        <f t="shared" si="22"/>
        <v>49346.880040000004</v>
      </c>
    </row>
    <row r="72" spans="1:5" s="11" customFormat="1" x14ac:dyDescent="0.25">
      <c r="A72" s="13" t="s">
        <v>115</v>
      </c>
      <c r="B72" s="13" t="s">
        <v>97</v>
      </c>
      <c r="C72" s="25">
        <v>0</v>
      </c>
      <c r="D72" s="25">
        <v>0</v>
      </c>
      <c r="E72" s="25">
        <v>0</v>
      </c>
    </row>
    <row r="73" spans="1:5" s="11" customFormat="1" x14ac:dyDescent="0.25">
      <c r="A73" s="13" t="s">
        <v>150</v>
      </c>
      <c r="B73" s="13" t="s">
        <v>97</v>
      </c>
      <c r="C73" s="25">
        <v>0</v>
      </c>
      <c r="D73" s="25">
        <v>3939.5569999999998</v>
      </c>
      <c r="E73" s="25">
        <f>C73+D73</f>
        <v>3939.5569999999998</v>
      </c>
    </row>
    <row r="74" spans="1:5" s="11" customFormat="1" x14ac:dyDescent="0.25">
      <c r="A74" s="13" t="s">
        <v>116</v>
      </c>
      <c r="B74" s="13" t="s">
        <v>97</v>
      </c>
      <c r="C74" s="25">
        <v>32574.33</v>
      </c>
      <c r="D74" s="25">
        <v>3284.6930400000001</v>
      </c>
      <c r="E74" s="25">
        <f>C74+D74</f>
        <v>35859.02304</v>
      </c>
    </row>
    <row r="75" spans="1:5" s="11" customFormat="1" x14ac:dyDescent="0.25">
      <c r="A75" s="13" t="s">
        <v>117</v>
      </c>
      <c r="B75" s="13" t="s">
        <v>97</v>
      </c>
      <c r="C75" s="25">
        <v>9548.2999999999993</v>
      </c>
      <c r="D75" s="25"/>
      <c r="E75" s="25">
        <f>C75+D75</f>
        <v>9548.2999999999993</v>
      </c>
    </row>
    <row r="76" spans="1:5" s="11" customFormat="1" ht="31.5" x14ac:dyDescent="0.25">
      <c r="A76" s="7" t="s">
        <v>119</v>
      </c>
      <c r="B76" s="7" t="s">
        <v>98</v>
      </c>
      <c r="C76" s="23">
        <f>C77+C82+C84+C86+C88+C90</f>
        <v>30344.98</v>
      </c>
      <c r="D76" s="23">
        <f t="shared" ref="D76:E76" si="23">D77+D82+D84+D86+D88+D90</f>
        <v>-3578.8699999999994</v>
      </c>
      <c r="E76" s="23">
        <f t="shared" si="23"/>
        <v>26766.11</v>
      </c>
    </row>
    <row r="77" spans="1:5" s="11" customFormat="1" ht="47.25" x14ac:dyDescent="0.25">
      <c r="A77" s="7" t="s">
        <v>118</v>
      </c>
      <c r="B77" s="7" t="s">
        <v>99</v>
      </c>
      <c r="C77" s="24">
        <f>C78+C79+C80+C81</f>
        <v>4816</v>
      </c>
      <c r="D77" s="24">
        <f t="shared" ref="D77:E77" si="24">D78+D79+D80+D81</f>
        <v>2088.5300000000002</v>
      </c>
      <c r="E77" s="24">
        <f t="shared" si="24"/>
        <v>6904.5300000000007</v>
      </c>
    </row>
    <row r="78" spans="1:5" s="11" customFormat="1" ht="47.25" x14ac:dyDescent="0.25">
      <c r="A78" s="13" t="s">
        <v>120</v>
      </c>
      <c r="B78" s="13" t="s">
        <v>100</v>
      </c>
      <c r="C78" s="25">
        <v>584</v>
      </c>
      <c r="D78" s="25"/>
      <c r="E78" s="25">
        <f>C78+D78</f>
        <v>584</v>
      </c>
    </row>
    <row r="79" spans="1:5" s="11" customFormat="1" ht="47.25" x14ac:dyDescent="0.25">
      <c r="A79" s="13" t="s">
        <v>121</v>
      </c>
      <c r="B79" s="13" t="s">
        <v>100</v>
      </c>
      <c r="C79" s="25">
        <v>373</v>
      </c>
      <c r="D79" s="25"/>
      <c r="E79" s="25">
        <f>C79+D79</f>
        <v>373</v>
      </c>
    </row>
    <row r="80" spans="1:5" s="11" customFormat="1" ht="47.25" x14ac:dyDescent="0.25">
      <c r="A80" s="13" t="s">
        <v>122</v>
      </c>
      <c r="B80" s="13" t="s">
        <v>100</v>
      </c>
      <c r="C80" s="25">
        <v>2688</v>
      </c>
      <c r="D80" s="25"/>
      <c r="E80" s="25">
        <f>C80+D80</f>
        <v>2688</v>
      </c>
    </row>
    <row r="81" spans="1:5" s="11" customFormat="1" ht="47.25" x14ac:dyDescent="0.25">
      <c r="A81" s="13" t="s">
        <v>123</v>
      </c>
      <c r="B81" s="13" t="s">
        <v>100</v>
      </c>
      <c r="C81" s="25">
        <v>1171</v>
      </c>
      <c r="D81" s="25">
        <v>2088.5300000000002</v>
      </c>
      <c r="E81" s="25">
        <f>C81+D81</f>
        <v>3259.53</v>
      </c>
    </row>
    <row r="82" spans="1:5" s="11" customFormat="1" ht="63" x14ac:dyDescent="0.25">
      <c r="A82" s="7" t="s">
        <v>124</v>
      </c>
      <c r="B82" s="7" t="s">
        <v>155</v>
      </c>
      <c r="C82" s="23">
        <f>C83</f>
        <v>3653</v>
      </c>
      <c r="D82" s="23">
        <f t="shared" ref="D82:E82" si="25">D83</f>
        <v>0</v>
      </c>
      <c r="E82" s="23">
        <f t="shared" si="25"/>
        <v>3653</v>
      </c>
    </row>
    <row r="83" spans="1:5" s="11" customFormat="1" ht="63" x14ac:dyDescent="0.25">
      <c r="A83" s="13" t="s">
        <v>125</v>
      </c>
      <c r="B83" s="13" t="s">
        <v>157</v>
      </c>
      <c r="C83" s="25">
        <v>3653</v>
      </c>
      <c r="D83" s="25"/>
      <c r="E83" s="25">
        <f>C83+D83</f>
        <v>3653</v>
      </c>
    </row>
    <row r="84" spans="1:5" s="11" customFormat="1" ht="78.75" x14ac:dyDescent="0.25">
      <c r="A84" s="7" t="s">
        <v>126</v>
      </c>
      <c r="B84" s="7" t="s">
        <v>101</v>
      </c>
      <c r="C84" s="23">
        <f>C85</f>
        <v>214</v>
      </c>
      <c r="D84" s="23">
        <f t="shared" ref="D84:E84" si="26">D85</f>
        <v>0</v>
      </c>
      <c r="E84" s="23">
        <f t="shared" si="26"/>
        <v>214</v>
      </c>
    </row>
    <row r="85" spans="1:5" s="11" customFormat="1" ht="78.75" x14ac:dyDescent="0.25">
      <c r="A85" s="13" t="s">
        <v>127</v>
      </c>
      <c r="B85" s="13" t="s">
        <v>148</v>
      </c>
      <c r="C85" s="25">
        <v>214</v>
      </c>
      <c r="D85" s="25"/>
      <c r="E85" s="25">
        <f>C85+D85</f>
        <v>214</v>
      </c>
    </row>
    <row r="86" spans="1:5" s="11" customFormat="1" ht="78.75" x14ac:dyDescent="0.25">
      <c r="A86" s="7" t="s">
        <v>128</v>
      </c>
      <c r="B86" s="7" t="s">
        <v>158</v>
      </c>
      <c r="C86" s="23">
        <f t="shared" ref="C86:E86" si="27">C87</f>
        <v>3762.7</v>
      </c>
      <c r="D86" s="23">
        <f t="shared" si="27"/>
        <v>0</v>
      </c>
      <c r="E86" s="23">
        <f t="shared" si="27"/>
        <v>3762.7</v>
      </c>
    </row>
    <row r="87" spans="1:5" s="11" customFormat="1" ht="63" x14ac:dyDescent="0.25">
      <c r="A87" s="13" t="s">
        <v>129</v>
      </c>
      <c r="B87" s="13" t="s">
        <v>159</v>
      </c>
      <c r="C87" s="25">
        <v>3762.7</v>
      </c>
      <c r="D87" s="25"/>
      <c r="E87" s="25">
        <f>C87+D87</f>
        <v>3762.7</v>
      </c>
    </row>
    <row r="88" spans="1:5" s="11" customFormat="1" ht="63" x14ac:dyDescent="0.25">
      <c r="A88" s="7" t="s">
        <v>130</v>
      </c>
      <c r="B88" s="7" t="s">
        <v>102</v>
      </c>
      <c r="C88" s="23">
        <f t="shared" ref="C88:E88" si="28">C89</f>
        <v>1.18</v>
      </c>
      <c r="D88" s="23">
        <f t="shared" si="28"/>
        <v>0</v>
      </c>
      <c r="E88" s="23">
        <f t="shared" si="28"/>
        <v>1.18</v>
      </c>
    </row>
    <row r="89" spans="1:5" s="11" customFormat="1" ht="63" x14ac:dyDescent="0.25">
      <c r="A89" s="13" t="s">
        <v>131</v>
      </c>
      <c r="B89" s="13" t="s">
        <v>103</v>
      </c>
      <c r="C89" s="25">
        <v>1.18</v>
      </c>
      <c r="D89" s="25"/>
      <c r="E89" s="25">
        <f>C89+D89</f>
        <v>1.18</v>
      </c>
    </row>
    <row r="90" spans="1:5" s="11" customFormat="1" x14ac:dyDescent="0.25">
      <c r="A90" s="7" t="s">
        <v>132</v>
      </c>
      <c r="B90" s="7" t="s">
        <v>105</v>
      </c>
      <c r="C90" s="23">
        <f>C93+C94+C95</f>
        <v>17898.099999999999</v>
      </c>
      <c r="D90" s="23">
        <f t="shared" ref="D90:E90" si="29">D93+D94+D95</f>
        <v>-5667.4</v>
      </c>
      <c r="E90" s="23">
        <f t="shared" si="29"/>
        <v>12230.699999999999</v>
      </c>
    </row>
    <row r="91" spans="1:5" s="11" customFormat="1" ht="31.5" hidden="1" x14ac:dyDescent="0.25">
      <c r="A91" s="13" t="s">
        <v>15</v>
      </c>
      <c r="B91" s="13" t="s">
        <v>104</v>
      </c>
      <c r="C91" s="24">
        <f t="shared" ref="C91:E91" si="30">C92</f>
        <v>0</v>
      </c>
      <c r="D91" s="24">
        <f t="shared" si="30"/>
        <v>0</v>
      </c>
      <c r="E91" s="24">
        <f t="shared" si="30"/>
        <v>0</v>
      </c>
    </row>
    <row r="92" spans="1:5" s="11" customFormat="1" hidden="1" x14ac:dyDescent="0.25">
      <c r="A92" s="13" t="s">
        <v>15</v>
      </c>
      <c r="B92" s="13" t="s">
        <v>105</v>
      </c>
      <c r="C92" s="24"/>
      <c r="D92" s="24"/>
      <c r="E92" s="24"/>
    </row>
    <row r="93" spans="1:5" s="11" customFormat="1" x14ac:dyDescent="0.25">
      <c r="A93" s="13" t="s">
        <v>133</v>
      </c>
      <c r="B93" s="13" t="s">
        <v>106</v>
      </c>
      <c r="C93" s="25">
        <v>11103.3</v>
      </c>
      <c r="D93" s="25">
        <v>1127.4000000000001</v>
      </c>
      <c r="E93" s="25">
        <f>C93+D93</f>
        <v>12230.699999999999</v>
      </c>
    </row>
    <row r="94" spans="1:5" s="11" customFormat="1" hidden="1" x14ac:dyDescent="0.25">
      <c r="A94" s="13" t="s">
        <v>134</v>
      </c>
      <c r="B94" s="13" t="s">
        <v>106</v>
      </c>
      <c r="C94" s="25">
        <v>0</v>
      </c>
      <c r="D94" s="25">
        <v>0</v>
      </c>
      <c r="E94" s="25">
        <v>0</v>
      </c>
    </row>
    <row r="95" spans="1:5" s="11" customFormat="1" x14ac:dyDescent="0.25">
      <c r="A95" s="13" t="s">
        <v>134</v>
      </c>
      <c r="B95" s="13" t="s">
        <v>106</v>
      </c>
      <c r="C95" s="25">
        <v>6794.8</v>
      </c>
      <c r="D95" s="25">
        <v>-6794.8</v>
      </c>
      <c r="E95" s="25">
        <f>C95+D95</f>
        <v>0</v>
      </c>
    </row>
    <row r="96" spans="1:5" s="11" customFormat="1" x14ac:dyDescent="0.25">
      <c r="A96" s="7" t="s">
        <v>137</v>
      </c>
      <c r="B96" s="7" t="s">
        <v>107</v>
      </c>
      <c r="C96" s="23">
        <f>C97+C100</f>
        <v>2580</v>
      </c>
      <c r="D96" s="23">
        <f t="shared" ref="D96:E96" si="31">D97+D100</f>
        <v>-3.9750000000000001E-2</v>
      </c>
      <c r="E96" s="23">
        <f t="shared" si="31"/>
        <v>2579.9602500000001</v>
      </c>
    </row>
    <row r="97" spans="1:5" s="11" customFormat="1" ht="63" x14ac:dyDescent="0.25">
      <c r="A97" s="7" t="s">
        <v>135</v>
      </c>
      <c r="B97" s="7" t="s">
        <v>108</v>
      </c>
      <c r="C97" s="23">
        <f>C98+C99</f>
        <v>73</v>
      </c>
      <c r="D97" s="23">
        <f t="shared" ref="D97:E97" si="32">D98+D99</f>
        <v>0</v>
      </c>
      <c r="E97" s="23">
        <f t="shared" si="32"/>
        <v>73</v>
      </c>
    </row>
    <row r="98" spans="1:5" s="11" customFormat="1" ht="78.75" x14ac:dyDescent="0.25">
      <c r="A98" s="13" t="s">
        <v>136</v>
      </c>
      <c r="B98" s="13" t="s">
        <v>109</v>
      </c>
      <c r="C98" s="24">
        <v>4</v>
      </c>
      <c r="D98" s="24"/>
      <c r="E98" s="24">
        <f t="shared" ref="E98:E104" si="33">C98+D98</f>
        <v>4</v>
      </c>
    </row>
    <row r="99" spans="1:5" s="11" customFormat="1" ht="84" customHeight="1" x14ac:dyDescent="0.25">
      <c r="A99" s="13" t="s">
        <v>160</v>
      </c>
      <c r="B99" s="13" t="s">
        <v>109</v>
      </c>
      <c r="C99" s="24">
        <v>69</v>
      </c>
      <c r="D99" s="24"/>
      <c r="E99" s="24">
        <f t="shared" si="33"/>
        <v>69</v>
      </c>
    </row>
    <row r="100" spans="1:5" s="11" customFormat="1" ht="31.5" x14ac:dyDescent="0.25">
      <c r="A100" s="7" t="s">
        <v>145</v>
      </c>
      <c r="B100" s="7" t="s">
        <v>146</v>
      </c>
      <c r="C100" s="24">
        <f>C101+C102</f>
        <v>2507</v>
      </c>
      <c r="D100" s="24">
        <f>D101+D102+D103</f>
        <v>-3.9750000000000001E-2</v>
      </c>
      <c r="E100" s="24">
        <f t="shared" si="33"/>
        <v>2506.9602500000001</v>
      </c>
    </row>
    <row r="101" spans="1:5" s="11" customFormat="1" ht="31.5" x14ac:dyDescent="0.25">
      <c r="A101" s="13" t="s">
        <v>149</v>
      </c>
      <c r="B101" s="13" t="s">
        <v>147</v>
      </c>
      <c r="C101" s="24">
        <v>750</v>
      </c>
      <c r="D101" s="24"/>
      <c r="E101" s="24">
        <f t="shared" si="33"/>
        <v>750</v>
      </c>
    </row>
    <row r="102" spans="1:5" s="11" customFormat="1" ht="31.5" x14ac:dyDescent="0.25">
      <c r="A102" s="13" t="s">
        <v>153</v>
      </c>
      <c r="B102" s="13" t="s">
        <v>147</v>
      </c>
      <c r="C102" s="24">
        <v>1757</v>
      </c>
      <c r="D102" s="24"/>
      <c r="E102" s="24">
        <f t="shared" si="33"/>
        <v>1757</v>
      </c>
    </row>
    <row r="103" spans="1:5" s="11" customFormat="1" ht="52.5" customHeight="1" x14ac:dyDescent="0.25">
      <c r="A103" s="7" t="s">
        <v>174</v>
      </c>
      <c r="B103" s="7" t="s">
        <v>175</v>
      </c>
      <c r="C103" s="24">
        <v>0</v>
      </c>
      <c r="D103" s="24">
        <f>D104</f>
        <v>-3.9750000000000001E-2</v>
      </c>
      <c r="E103" s="24">
        <f t="shared" si="33"/>
        <v>-3.9750000000000001E-2</v>
      </c>
    </row>
    <row r="104" spans="1:5" s="11" customFormat="1" ht="57.75" customHeight="1" x14ac:dyDescent="0.25">
      <c r="A104" s="13" t="s">
        <v>176</v>
      </c>
      <c r="B104" s="13" t="s">
        <v>177</v>
      </c>
      <c r="C104" s="24">
        <v>0</v>
      </c>
      <c r="D104" s="24">
        <v>-3.9750000000000001E-2</v>
      </c>
      <c r="E104" s="24">
        <f t="shared" si="33"/>
        <v>-3.9750000000000001E-2</v>
      </c>
    </row>
    <row r="105" spans="1:5" x14ac:dyDescent="0.25">
      <c r="A105" s="8"/>
      <c r="B105" s="7" t="s">
        <v>9</v>
      </c>
      <c r="C105" s="23">
        <f>C15+C44</f>
        <v>258985.20500000002</v>
      </c>
      <c r="D105" s="23">
        <f t="shared" ref="D105:E105" si="34">D15+D44</f>
        <v>4145.3402900000001</v>
      </c>
      <c r="E105" s="23">
        <f t="shared" si="34"/>
        <v>263130.54529000004</v>
      </c>
    </row>
    <row r="106" spans="1:5" ht="36" customHeight="1" x14ac:dyDescent="0.2">
      <c r="A106" s="29" t="s">
        <v>72</v>
      </c>
      <c r="B106" s="29"/>
      <c r="C106" s="29"/>
      <c r="D106" s="1"/>
      <c r="E106" s="1"/>
    </row>
    <row r="107" spans="1:5" ht="15" customHeight="1" x14ac:dyDescent="0.25">
      <c r="A107" s="30"/>
      <c r="B107" s="30"/>
      <c r="C107" s="30"/>
      <c r="D107" s="1"/>
      <c r="E107" s="1"/>
    </row>
    <row r="109" spans="1:5" ht="12" customHeight="1" x14ac:dyDescent="0.25">
      <c r="B109" s="1"/>
      <c r="C109" s="11"/>
      <c r="D109" s="11"/>
      <c r="E109" s="11"/>
    </row>
  </sheetData>
  <mergeCells count="5">
    <mergeCell ref="A106:C106"/>
    <mergeCell ref="A107:C107"/>
    <mergeCell ref="B8:C8"/>
    <mergeCell ref="A10:C10"/>
    <mergeCell ref="A11:C11"/>
  </mergeCells>
  <pageMargins left="0.82677165354330717" right="0.51181102362204722" top="0.74803149606299213" bottom="0.51181102362204722" header="0.31496062992125984" footer="0.31496062992125984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fin</cp:lastModifiedBy>
  <cp:lastPrinted>2025-02-21T11:56:23Z</cp:lastPrinted>
  <dcterms:created xsi:type="dcterms:W3CDTF">2013-09-17T09:23:46Z</dcterms:created>
  <dcterms:modified xsi:type="dcterms:W3CDTF">2025-02-21T11:56:26Z</dcterms:modified>
</cp:coreProperties>
</file>