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НАЧФИН ЛОБАНОВА ТА\БЮДЖЕТ\Изменения в бюджет\2025\Февраль\Решение Думы_39_239_21.02.25\"/>
    </mc:Choice>
  </mc:AlternateContent>
  <bookViews>
    <workbookView xWindow="-120" yWindow="-120" windowWidth="19440" windowHeight="15000"/>
  </bookViews>
  <sheets>
    <sheet name="Лист1" sheetId="1" r:id="rId1"/>
  </sheets>
  <definedNames>
    <definedName name="_xlnm.Print_Titles" localSheetId="0">Лист1!$14:$14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1" l="1"/>
  <c r="P54" i="1" l="1"/>
  <c r="P52" i="1"/>
  <c r="P53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7" i="1"/>
  <c r="P36" i="1"/>
  <c r="P35" i="1"/>
  <c r="P34" i="1"/>
  <c r="P33" i="1"/>
  <c r="P32" i="1"/>
  <c r="P31" i="1"/>
  <c r="P30" i="1"/>
  <c r="P29" i="1"/>
  <c r="P28" i="1"/>
  <c r="P27" i="1"/>
  <c r="P26" i="1"/>
  <c r="P24" i="1"/>
  <c r="P23" i="1"/>
  <c r="P22" i="1"/>
  <c r="P21" i="1"/>
  <c r="P20" i="1"/>
  <c r="P19" i="1"/>
  <c r="P18" i="1"/>
  <c r="P15" i="1"/>
  <c r="O38" i="1"/>
  <c r="O25" i="1"/>
  <c r="O17" i="1"/>
  <c r="N38" i="1"/>
  <c r="P38" i="1" s="1"/>
  <c r="N25" i="1"/>
  <c r="N17" i="1"/>
  <c r="M54" i="1"/>
  <c r="M53" i="1"/>
  <c r="M52" i="1"/>
  <c r="M51" i="1"/>
  <c r="M50" i="1"/>
  <c r="M48" i="1"/>
  <c r="M47" i="1"/>
  <c r="M46" i="1"/>
  <c r="M45" i="1"/>
  <c r="M44" i="1"/>
  <c r="M43" i="1"/>
  <c r="M42" i="1"/>
  <c r="M41" i="1"/>
  <c r="M40" i="1"/>
  <c r="M39" i="1"/>
  <c r="M36" i="1"/>
  <c r="M35" i="1"/>
  <c r="M34" i="1"/>
  <c r="M33" i="1"/>
  <c r="M32" i="1"/>
  <c r="M31" i="1"/>
  <c r="M30" i="1"/>
  <c r="M29" i="1"/>
  <c r="M28" i="1"/>
  <c r="M27" i="1"/>
  <c r="M26" i="1"/>
  <c r="M24" i="1"/>
  <c r="M23" i="1"/>
  <c r="M22" i="1"/>
  <c r="M21" i="1"/>
  <c r="M20" i="1"/>
  <c r="M19" i="1"/>
  <c r="M18" i="1"/>
  <c r="M15" i="1"/>
  <c r="L38" i="1"/>
  <c r="L25" i="1"/>
  <c r="L17" i="1"/>
  <c r="J54" i="1"/>
  <c r="M38" i="1" l="1"/>
  <c r="N16" i="1"/>
  <c r="N55" i="1" s="1"/>
  <c r="M17" i="1"/>
  <c r="O16" i="1"/>
  <c r="O55" i="1" s="1"/>
  <c r="M25" i="1"/>
  <c r="L16" i="1"/>
  <c r="L55" i="1" s="1"/>
  <c r="J53" i="1"/>
  <c r="J52" i="1"/>
  <c r="J51" i="1"/>
  <c r="J50" i="1"/>
  <c r="J48" i="1"/>
  <c r="J47" i="1"/>
  <c r="J46" i="1"/>
  <c r="J45" i="1"/>
  <c r="J44" i="1"/>
  <c r="J43" i="1"/>
  <c r="J42" i="1"/>
  <c r="J41" i="1"/>
  <c r="J40" i="1"/>
  <c r="J39" i="1"/>
  <c r="J36" i="1"/>
  <c r="J35" i="1"/>
  <c r="J34" i="1"/>
  <c r="J33" i="1"/>
  <c r="J32" i="1"/>
  <c r="J31" i="1"/>
  <c r="J30" i="1"/>
  <c r="J29" i="1"/>
  <c r="J27" i="1"/>
  <c r="J24" i="1"/>
  <c r="J26" i="1"/>
  <c r="J23" i="1"/>
  <c r="J21" i="1"/>
  <c r="J20" i="1"/>
  <c r="J22" i="1"/>
  <c r="J19" i="1"/>
  <c r="J18" i="1"/>
  <c r="J15" i="1"/>
  <c r="I38" i="1"/>
  <c r="I25" i="1"/>
  <c r="I17" i="1"/>
  <c r="M16" i="1" l="1"/>
  <c r="M55" i="1" s="1"/>
  <c r="J38" i="1"/>
  <c r="J25" i="1"/>
  <c r="J17" i="1"/>
  <c r="I16" i="1"/>
  <c r="I55" i="1" s="1"/>
  <c r="P25" i="1"/>
  <c r="K25" i="1"/>
  <c r="H25" i="1"/>
  <c r="K38" i="1"/>
  <c r="H38" i="1"/>
  <c r="P17" i="1"/>
  <c r="K17" i="1"/>
  <c r="H17" i="1"/>
  <c r="J16" i="1" l="1"/>
  <c r="J55" i="1" s="1"/>
  <c r="P16" i="1"/>
  <c r="P55" i="1" s="1"/>
  <c r="H16" i="1"/>
  <c r="H55" i="1" s="1"/>
  <c r="K16" i="1"/>
  <c r="K55" i="1" s="1"/>
</calcChain>
</file>

<file path=xl/sharedStrings.xml><?xml version="1.0" encoding="utf-8"?>
<sst xmlns="http://schemas.openxmlformats.org/spreadsheetml/2006/main" count="235" uniqueCount="81">
  <si>
    <t>Раз-дел</t>
  </si>
  <si>
    <t>Под-раз-дел</t>
  </si>
  <si>
    <t>Целевая статья</t>
  </si>
  <si>
    <t xml:space="preserve"> Вид рас-хода</t>
  </si>
  <si>
    <t>Перечень и объемы</t>
  </si>
  <si>
    <t>(тыс. рублей)</t>
  </si>
  <si>
    <t>Субсидии на поддержку отрасли культуры</t>
  </si>
  <si>
    <t>00</t>
  </si>
  <si>
    <t>00000 00000</t>
  </si>
  <si>
    <t>000</t>
  </si>
  <si>
    <t>Субсидии на осуществление дорожной деятельности в отношении автомобильных дорог общего пользования местного значения</t>
  </si>
  <si>
    <t>Субсидии на проведение комплексных кадастровых работ</t>
  </si>
  <si>
    <t>Субсидии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</si>
  <si>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Субсидии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</si>
  <si>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</si>
  <si>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</si>
  <si>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907</t>
  </si>
  <si>
    <t>08</t>
  </si>
  <si>
    <t>01</t>
  </si>
  <si>
    <t>200</t>
  </si>
  <si>
    <t>600</t>
  </si>
  <si>
    <t>936</t>
  </si>
  <si>
    <t>05</t>
  </si>
  <si>
    <t>0000000000</t>
  </si>
  <si>
    <t>906</t>
  </si>
  <si>
    <t>04</t>
  </si>
  <si>
    <t>07</t>
  </si>
  <si>
    <t>03</t>
  </si>
  <si>
    <t>09</t>
  </si>
  <si>
    <t>020000103A</t>
  </si>
  <si>
    <t>100</t>
  </si>
  <si>
    <t>010000210A</t>
  </si>
  <si>
    <t>800</t>
  </si>
  <si>
    <t>010000219A</t>
  </si>
  <si>
    <t>010000222A</t>
  </si>
  <si>
    <t>030000219A</t>
  </si>
  <si>
    <t>030000224A</t>
  </si>
  <si>
    <t>030000225A</t>
  </si>
  <si>
    <t>030000226A</t>
  </si>
  <si>
    <t>030000222A</t>
  </si>
  <si>
    <t>912</t>
  </si>
  <si>
    <t>02</t>
  </si>
  <si>
    <t>520000101A</t>
  </si>
  <si>
    <t>10</t>
  </si>
  <si>
    <t>040000401A</t>
  </si>
  <si>
    <t>06</t>
  </si>
  <si>
    <t>520000103A</t>
  </si>
  <si>
    <t>12</t>
  </si>
  <si>
    <t>субсидий, предоставляемых из бюджета муниципального района в целях финансирования расходных обязательств, возникающих при выполнении полномочий органов местного самоуправления по решению вопросов местного значения</t>
  </si>
  <si>
    <t>Субсидии на выполнение расходных обязательств</t>
  </si>
  <si>
    <t>Итого субсидий:</t>
  </si>
  <si>
    <t>______________</t>
  </si>
  <si>
    <t>2025 год</t>
  </si>
  <si>
    <t>947</t>
  </si>
  <si>
    <t>2026 год</t>
  </si>
  <si>
    <t>Субсидия на реализацию мероприятий, направленных на подготовку систем коммунальной инфраструктуры к работе в осенне-зимний период</t>
  </si>
  <si>
    <t>11</t>
  </si>
  <si>
    <t>130000219А</t>
  </si>
  <si>
    <t>210000103A</t>
  </si>
  <si>
    <t>03Q00L5190</t>
  </si>
  <si>
    <t>2027 год</t>
  </si>
  <si>
    <t>10Q009Д151</t>
  </si>
  <si>
    <t>Субсидия на капитальный ремонт, ремонт и содержание автомобильных дорог общего пользования местного значения, отобранных по результатам опроса-голосования на 2025 год</t>
  </si>
  <si>
    <t>10Q009Д153</t>
  </si>
  <si>
    <t>01Q0015060</t>
  </si>
  <si>
    <t>01Q0015560</t>
  </si>
  <si>
    <t>Субсидия на создание мест (площадок) накопления твердых коммунальных отходов</t>
  </si>
  <si>
    <t xml:space="preserve">Субсидия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</t>
  </si>
  <si>
    <t>07U0Ж15540</t>
  </si>
  <si>
    <t>010Я153150</t>
  </si>
  <si>
    <t>010Я1А3150</t>
  </si>
  <si>
    <t>15U0515490</t>
  </si>
  <si>
    <t>Субсидия ППМИ (обустройство " Аллеи героев")</t>
  </si>
  <si>
    <t>03U0F15170</t>
  </si>
  <si>
    <t>поправки февраль</t>
  </si>
  <si>
    <t>09Q4415140</t>
  </si>
  <si>
    <t>Приложение № 6</t>
  </si>
  <si>
    <t>к решению Тужинской районной Думы</t>
  </si>
  <si>
    <t>от 20.12.2024 №37/228</t>
  </si>
  <si>
    <t>Приложение № 3</t>
  </si>
  <si>
    <t>от 21.02.2025 №39/239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</si>
</sst>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1">
    <xf numFmtId="0" fontId="0" fillId="0" borderId="0" xfId="0"/>
    <xf numFmtId="0" fontId="4" fillId="0" borderId="0" xfId="0" applyFont="1"/>
    <xf numFmtId="0" fontId="10" fillId="0" borderId="0" xfId="0" applyFont="1"/>
    <xf numFmtId="0" fontId="4" fillId="0" borderId="0" xfId="0" applyFont="1" applyFill="1"/>
    <xf numFmtId="0" fontId="0" fillId="0" borderId="0" xfId="0" applyFill="1"/>
    <xf numFmtId="0" fontId="10" fillId="0" borderId="0" xfId="0" applyFont="1" applyFill="1"/>
    <xf numFmtId="0" fontId="9" fillId="0" borderId="0" xfId="0" applyFont="1" applyFill="1"/>
    <xf numFmtId="0" fontId="9" fillId="0" borderId="0" xfId="0" applyFont="1"/>
    <xf numFmtId="0" fontId="7" fillId="0" borderId="0" xfId="0" applyFont="1" applyFill="1"/>
    <xf numFmtId="11" fontId="3" fillId="0" borderId="0" xfId="1" applyNumberFormat="1" applyFont="1" applyFill="1" applyAlignment="1"/>
    <xf numFmtId="0" fontId="8" fillId="0" borderId="0" xfId="0" applyFont="1" applyFill="1"/>
    <xf numFmtId="0" fontId="6" fillId="0" borderId="0" xfId="0" applyFont="1" applyFill="1"/>
    <xf numFmtId="0" fontId="6" fillId="0" borderId="1" xfId="0" applyFont="1" applyFill="1" applyBorder="1" applyAlignment="1">
      <alignment vertical="top" wrapText="1"/>
    </xf>
    <xf numFmtId="0" fontId="12" fillId="0" borderId="1" xfId="0" applyFont="1" applyFill="1" applyBorder="1"/>
    <xf numFmtId="0" fontId="11" fillId="0" borderId="1" xfId="0" applyFont="1" applyFill="1" applyBorder="1"/>
    <xf numFmtId="0" fontId="6" fillId="0" borderId="3" xfId="0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/>
    </xf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6" fillId="0" borderId="1" xfId="0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center" vertical="top"/>
    </xf>
    <xf numFmtId="4" fontId="11" fillId="2" borderId="1" xfId="0" applyNumberFormat="1" applyFont="1" applyFill="1" applyBorder="1" applyAlignment="1">
      <alignment horizontal="right" vertical="top"/>
    </xf>
    <xf numFmtId="49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right" vertical="top"/>
    </xf>
    <xf numFmtId="4" fontId="11" fillId="2" borderId="1" xfId="0" applyNumberFormat="1" applyFont="1" applyFill="1" applyBorder="1" applyAlignment="1">
      <alignment horizontal="right"/>
    </xf>
    <xf numFmtId="0" fontId="1" fillId="0" borderId="1" xfId="0" quotePrefix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right" vertical="top"/>
    </xf>
    <xf numFmtId="0" fontId="0" fillId="0" borderId="5" xfId="0" applyBorder="1" applyAlignment="1">
      <alignment horizontal="center" vertical="top"/>
    </xf>
    <xf numFmtId="4" fontId="11" fillId="2" borderId="3" xfId="0" applyNumberFormat="1" applyFont="1" applyFill="1" applyBorder="1" applyAlignment="1">
      <alignment horizontal="right" vertical="top"/>
    </xf>
    <xf numFmtId="0" fontId="0" fillId="2" borderId="5" xfId="0" applyFill="1" applyBorder="1" applyAlignment="1">
      <alignment horizontal="right" vertical="top"/>
    </xf>
    <xf numFmtId="0" fontId="8" fillId="0" borderId="0" xfId="0" applyFont="1" applyFill="1" applyAlignment="1"/>
    <xf numFmtId="0" fontId="6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center" vertical="center"/>
    </xf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0" fillId="0" borderId="0" xfId="0" applyAlignment="1"/>
    <xf numFmtId="2" fontId="11" fillId="2" borderId="1" xfId="0" applyNumberFormat="1" applyFont="1" applyFill="1" applyBorder="1" applyAlignment="1">
      <alignment horizontal="right" vertical="top"/>
    </xf>
    <xf numFmtId="4" fontId="6" fillId="0" borderId="1" xfId="0" applyNumberFormat="1" applyFont="1" applyFill="1" applyBorder="1" applyAlignment="1">
      <alignment horizontal="right" vertical="top"/>
    </xf>
    <xf numFmtId="2" fontId="11" fillId="2" borderId="3" xfId="0" applyNumberFormat="1" applyFont="1" applyFill="1" applyBorder="1" applyAlignment="1">
      <alignment horizontal="right" vertical="top"/>
    </xf>
    <xf numFmtId="2" fontId="0" fillId="0" borderId="5" xfId="0" applyNumberFormat="1" applyBorder="1" applyAlignment="1">
      <alignment horizontal="right" vertical="top"/>
    </xf>
    <xf numFmtId="2" fontId="0" fillId="2" borderId="5" xfId="0" applyNumberFormat="1" applyFill="1" applyBorder="1" applyAlignment="1">
      <alignment horizontal="right" vertical="top"/>
    </xf>
    <xf numFmtId="2" fontId="11" fillId="2" borderId="3" xfId="0" applyNumberFormat="1" applyFont="1" applyFill="1" applyBorder="1" applyAlignment="1">
      <alignment horizontal="right" vertical="top"/>
    </xf>
    <xf numFmtId="2" fontId="0" fillId="2" borderId="5" xfId="0" applyNumberFormat="1" applyFill="1" applyBorder="1" applyAlignment="1">
      <alignment horizontal="right" vertical="top"/>
    </xf>
    <xf numFmtId="49" fontId="11" fillId="2" borderId="3" xfId="0" applyNumberFormat="1" applyFont="1" applyFill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6" fillId="0" borderId="3" xfId="0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4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0" fillId="0" borderId="5" xfId="0" applyBorder="1" applyAlignment="1">
      <alignment horizontal="left" vertical="top" wrapText="1"/>
    </xf>
    <xf numFmtId="49" fontId="11" fillId="2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11" fillId="0" borderId="3" xfId="0" applyNumberFormat="1" applyFont="1" applyFill="1" applyBorder="1" applyAlignment="1">
      <alignment horizontal="right" vertical="top"/>
    </xf>
    <xf numFmtId="2" fontId="0" fillId="0" borderId="5" xfId="0" applyNumberFormat="1" applyFill="1" applyBorder="1" applyAlignment="1">
      <alignment horizontal="right" vertical="top"/>
    </xf>
    <xf numFmtId="2" fontId="0" fillId="0" borderId="5" xfId="0" applyNumberFormat="1" applyBorder="1" applyAlignment="1">
      <alignment horizontal="right" vertical="top"/>
    </xf>
    <xf numFmtId="4" fontId="11" fillId="2" borderId="3" xfId="0" applyNumberFormat="1" applyFont="1" applyFill="1" applyBorder="1" applyAlignment="1">
      <alignment horizontal="right" vertical="top"/>
    </xf>
    <xf numFmtId="0" fontId="0" fillId="2" borderId="5" xfId="0" applyFill="1" applyBorder="1" applyAlignment="1">
      <alignment horizontal="right" vertical="top"/>
    </xf>
    <xf numFmtId="0" fontId="10" fillId="0" borderId="3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tabSelected="1" topLeftCell="B22" zoomScale="70" zoomScaleNormal="70" zoomScaleSheetLayoutView="80" workbookViewId="0">
      <selection activeCell="M48" sqref="M48:M49"/>
    </sheetView>
  </sheetViews>
  <sheetFormatPr defaultRowHeight="15.75" x14ac:dyDescent="0.25"/>
  <cols>
    <col min="1" max="1" width="4.140625" style="10" customWidth="1"/>
    <col min="2" max="2" width="72.85546875" style="11" customWidth="1"/>
    <col min="3" max="3" width="6.7109375" style="11" customWidth="1"/>
    <col min="4" max="4" width="5.28515625" style="11" customWidth="1"/>
    <col min="5" max="5" width="5.7109375" style="11" customWidth="1"/>
    <col min="6" max="6" width="15.140625" style="11" customWidth="1"/>
    <col min="7" max="7" width="7.85546875" style="11" customWidth="1"/>
    <col min="8" max="8" width="14.85546875" style="11" hidden="1" customWidth="1"/>
    <col min="9" max="9" width="0.140625" style="11" customWidth="1"/>
    <col min="10" max="10" width="17.85546875" style="11" customWidth="1"/>
    <col min="11" max="11" width="15.28515625" style="11" hidden="1" customWidth="1"/>
    <col min="12" max="12" width="16.42578125" style="11" hidden="1" customWidth="1"/>
    <col min="13" max="13" width="14.85546875" style="11" customWidth="1"/>
    <col min="14" max="14" width="13.42578125" style="11" hidden="1" customWidth="1"/>
    <col min="15" max="15" width="16.5703125" style="11" hidden="1" customWidth="1"/>
    <col min="16" max="16" width="15.5703125" style="11" customWidth="1"/>
    <col min="17" max="17" width="9.140625" style="4"/>
  </cols>
  <sheetData>
    <row r="1" spans="1:17" s="1" customFormat="1" ht="18.75" x14ac:dyDescent="0.3">
      <c r="A1" s="8"/>
      <c r="B1" s="9"/>
      <c r="C1" s="8"/>
      <c r="D1" s="8"/>
      <c r="E1" s="8"/>
      <c r="F1" s="35" t="s">
        <v>79</v>
      </c>
      <c r="G1" s="36"/>
      <c r="H1" s="36"/>
      <c r="I1" s="36"/>
      <c r="J1" s="36"/>
      <c r="K1" s="36"/>
      <c r="L1" s="36"/>
      <c r="M1" s="36"/>
      <c r="N1" s="36"/>
      <c r="O1" s="36"/>
      <c r="P1" s="36"/>
      <c r="Q1" s="3"/>
    </row>
    <row r="2" spans="1:17" s="1" customFormat="1" ht="18.75" x14ac:dyDescent="0.3">
      <c r="A2" s="8"/>
      <c r="B2" s="18"/>
      <c r="C2" s="8"/>
      <c r="D2" s="8"/>
      <c r="E2" s="8"/>
      <c r="F2" s="35" t="s">
        <v>77</v>
      </c>
      <c r="G2" s="19"/>
      <c r="H2" s="19"/>
      <c r="I2" s="32"/>
      <c r="J2" s="32"/>
      <c r="K2" s="19"/>
      <c r="L2" s="32"/>
      <c r="M2" s="32"/>
      <c r="N2" s="32"/>
      <c r="O2" s="32"/>
      <c r="P2" s="19"/>
      <c r="Q2" s="3"/>
    </row>
    <row r="3" spans="1:17" s="1" customFormat="1" ht="18.75" x14ac:dyDescent="0.3">
      <c r="A3" s="8"/>
      <c r="B3" s="18"/>
      <c r="C3" s="8"/>
      <c r="D3" s="8"/>
      <c r="E3" s="8"/>
      <c r="F3" s="35" t="s">
        <v>80</v>
      </c>
      <c r="G3" s="37"/>
      <c r="H3" s="37"/>
      <c r="I3" s="37"/>
      <c r="J3" s="37"/>
      <c r="K3" s="37"/>
      <c r="L3" s="37"/>
      <c r="M3" s="37"/>
      <c r="N3" s="37"/>
      <c r="O3" s="37"/>
      <c r="P3" s="37"/>
      <c r="Q3" s="3"/>
    </row>
    <row r="4" spans="1:17" s="1" customFormat="1" ht="18.75" x14ac:dyDescent="0.3">
      <c r="A4" s="8"/>
      <c r="B4" s="35"/>
      <c r="C4" s="8"/>
      <c r="D4" s="8"/>
      <c r="E4" s="8"/>
      <c r="F4" s="35"/>
      <c r="G4" s="37"/>
      <c r="H4" s="37"/>
      <c r="I4" s="37"/>
      <c r="J4" s="37"/>
      <c r="K4" s="37"/>
      <c r="L4" s="37"/>
      <c r="M4" s="37"/>
      <c r="N4" s="37"/>
      <c r="O4" s="37"/>
      <c r="P4" s="37"/>
      <c r="Q4" s="3"/>
    </row>
    <row r="5" spans="1:17" s="1" customFormat="1" ht="18.75" x14ac:dyDescent="0.3">
      <c r="A5" s="8"/>
      <c r="B5" s="35"/>
      <c r="C5" s="8"/>
      <c r="D5" s="8"/>
      <c r="E5" s="8"/>
      <c r="F5" s="35"/>
      <c r="G5" s="37"/>
      <c r="H5" s="37"/>
      <c r="I5" s="37"/>
      <c r="J5" s="37"/>
      <c r="K5" s="37"/>
      <c r="L5" s="37"/>
      <c r="M5" s="37"/>
      <c r="N5" s="37"/>
      <c r="O5" s="37"/>
      <c r="P5" s="37"/>
      <c r="Q5" s="3"/>
    </row>
    <row r="6" spans="1:17" s="1" customFormat="1" ht="18.75" x14ac:dyDescent="0.3">
      <c r="A6" s="8"/>
      <c r="B6" s="18"/>
      <c r="C6" s="8"/>
      <c r="D6" s="8"/>
      <c r="E6" s="8"/>
      <c r="F6" s="35" t="s">
        <v>76</v>
      </c>
      <c r="G6" s="19"/>
      <c r="H6" s="19"/>
      <c r="I6" s="32"/>
      <c r="J6" s="32"/>
      <c r="K6" s="19"/>
      <c r="L6" s="32"/>
      <c r="M6" s="32"/>
      <c r="N6" s="32"/>
      <c r="O6" s="32"/>
      <c r="P6" s="19"/>
      <c r="Q6" s="3"/>
    </row>
    <row r="7" spans="1:17" s="1" customFormat="1" ht="18.75" x14ac:dyDescent="0.3">
      <c r="A7" s="8"/>
      <c r="B7" s="9"/>
      <c r="C7" s="8"/>
      <c r="D7" s="8"/>
      <c r="E7" s="8"/>
      <c r="F7" s="35" t="s">
        <v>77</v>
      </c>
      <c r="G7" s="36"/>
      <c r="H7" s="36"/>
      <c r="I7" s="36"/>
      <c r="J7" s="36"/>
      <c r="K7" s="36"/>
      <c r="L7" s="36"/>
      <c r="M7" s="36"/>
      <c r="N7" s="36"/>
      <c r="O7" s="36"/>
      <c r="P7" s="36"/>
      <c r="Q7" s="3"/>
    </row>
    <row r="8" spans="1:17" s="1" customFormat="1" ht="18.75" x14ac:dyDescent="0.3">
      <c r="A8" s="8"/>
      <c r="B8" s="9"/>
      <c r="C8" s="8"/>
      <c r="D8" s="8"/>
      <c r="E8" s="8"/>
      <c r="F8" s="35" t="s">
        <v>78</v>
      </c>
      <c r="G8" s="36"/>
      <c r="H8" s="36"/>
      <c r="I8" s="36"/>
      <c r="J8" s="36"/>
      <c r="K8" s="36"/>
      <c r="L8" s="36"/>
      <c r="M8" s="36"/>
      <c r="N8" s="36"/>
      <c r="O8" s="36"/>
      <c r="P8" s="36"/>
      <c r="Q8" s="3"/>
    </row>
    <row r="9" spans="1:17" s="1" customFormat="1" ht="18.75" x14ac:dyDescent="0.3">
      <c r="A9" s="8"/>
      <c r="B9" s="9"/>
      <c r="C9" s="8"/>
      <c r="D9" s="8"/>
      <c r="E9" s="9"/>
      <c r="F9" s="47"/>
      <c r="G9" s="48"/>
      <c r="H9" s="48"/>
      <c r="I9" s="48"/>
      <c r="J9" s="48"/>
      <c r="K9" s="48"/>
      <c r="L9" s="48"/>
      <c r="M9" s="48"/>
      <c r="N9" s="48"/>
      <c r="O9" s="48"/>
      <c r="P9" s="48"/>
      <c r="Q9" s="3"/>
    </row>
    <row r="11" spans="1:17" ht="18.75" x14ac:dyDescent="0.3">
      <c r="B11" s="49" t="s">
        <v>4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7" ht="53.25" customHeight="1" x14ac:dyDescent="0.3">
      <c r="B12" s="50" t="s">
        <v>48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pans="1:17" x14ac:dyDescent="0.25">
      <c r="K13" s="58" t="s">
        <v>5</v>
      </c>
      <c r="L13" s="58"/>
      <c r="M13" s="58"/>
      <c r="N13" s="58"/>
      <c r="O13" s="58"/>
      <c r="P13" s="59"/>
    </row>
    <row r="14" spans="1:17" ht="177" customHeight="1" x14ac:dyDescent="0.25">
      <c r="A14" s="26"/>
      <c r="B14" s="26" t="s">
        <v>14</v>
      </c>
      <c r="C14" s="26" t="s">
        <v>15</v>
      </c>
      <c r="D14" s="26" t="s">
        <v>0</v>
      </c>
      <c r="E14" s="26" t="s">
        <v>1</v>
      </c>
      <c r="F14" s="26" t="s">
        <v>2</v>
      </c>
      <c r="G14" s="26" t="s">
        <v>3</v>
      </c>
      <c r="H14" s="26" t="s">
        <v>52</v>
      </c>
      <c r="I14" s="26" t="s">
        <v>74</v>
      </c>
      <c r="J14" s="26" t="s">
        <v>52</v>
      </c>
      <c r="K14" s="26" t="s">
        <v>54</v>
      </c>
      <c r="L14" s="26" t="s">
        <v>74</v>
      </c>
      <c r="M14" s="26" t="s">
        <v>54</v>
      </c>
      <c r="N14" s="26" t="s">
        <v>60</v>
      </c>
      <c r="O14" s="26" t="s">
        <v>74</v>
      </c>
      <c r="P14" s="26" t="s">
        <v>60</v>
      </c>
    </row>
    <row r="15" spans="1:17" s="2" customFormat="1" x14ac:dyDescent="0.25">
      <c r="A15" s="16">
        <v>1</v>
      </c>
      <c r="B15" s="15" t="s">
        <v>6</v>
      </c>
      <c r="C15" s="21" t="s">
        <v>16</v>
      </c>
      <c r="D15" s="21" t="s">
        <v>17</v>
      </c>
      <c r="E15" s="21" t="s">
        <v>18</v>
      </c>
      <c r="F15" s="21" t="s">
        <v>59</v>
      </c>
      <c r="G15" s="21" t="s">
        <v>19</v>
      </c>
      <c r="H15" s="28">
        <v>29.2</v>
      </c>
      <c r="I15" s="28"/>
      <c r="J15" s="28">
        <f>H15+I15</f>
        <v>29.2</v>
      </c>
      <c r="K15" s="28">
        <v>29.5</v>
      </c>
      <c r="L15" s="28"/>
      <c r="M15" s="28">
        <f>K15+L15</f>
        <v>29.5</v>
      </c>
      <c r="N15" s="28">
        <v>30.6</v>
      </c>
      <c r="O15" s="28"/>
      <c r="P15" s="28">
        <f>N15+O15</f>
        <v>30.6</v>
      </c>
      <c r="Q15" s="5"/>
    </row>
    <row r="16" spans="1:17" s="2" customFormat="1" ht="31.5" customHeight="1" x14ac:dyDescent="0.25">
      <c r="A16" s="51">
        <v>2</v>
      </c>
      <c r="B16" s="53" t="s">
        <v>49</v>
      </c>
      <c r="C16" s="21" t="s">
        <v>9</v>
      </c>
      <c r="D16" s="21" t="s">
        <v>7</v>
      </c>
      <c r="E16" s="21" t="s">
        <v>7</v>
      </c>
      <c r="F16" s="21" t="s">
        <v>23</v>
      </c>
      <c r="G16" s="21" t="s">
        <v>9</v>
      </c>
      <c r="H16" s="22">
        <f t="shared" ref="H16:M16" si="0">H17+H25+H35+H36+H38</f>
        <v>32261.800000000003</v>
      </c>
      <c r="I16" s="22">
        <f t="shared" si="0"/>
        <v>3284.6999999999994</v>
      </c>
      <c r="J16" s="28">
        <f t="shared" si="0"/>
        <v>35546.5</v>
      </c>
      <c r="K16" s="22">
        <f t="shared" si="0"/>
        <v>35770.800000000003</v>
      </c>
      <c r="L16" s="22">
        <f t="shared" si="0"/>
        <v>3284.6999999999994</v>
      </c>
      <c r="M16" s="28">
        <f t="shared" si="0"/>
        <v>39055.499999999993</v>
      </c>
      <c r="N16" s="22">
        <f>N17+N25+N35+N36+N37+N38</f>
        <v>33675.9</v>
      </c>
      <c r="O16" s="22">
        <f>O17+O25+O35+O36+O37+O38</f>
        <v>3284.6999999999994</v>
      </c>
      <c r="P16" s="28">
        <f>P17+P25+P35+P36+P37+P38</f>
        <v>36960.6</v>
      </c>
      <c r="Q16" s="5"/>
    </row>
    <row r="17" spans="1:17" s="2" customFormat="1" x14ac:dyDescent="0.25">
      <c r="A17" s="56"/>
      <c r="B17" s="54"/>
      <c r="C17" s="21" t="s">
        <v>24</v>
      </c>
      <c r="D17" s="21" t="s">
        <v>7</v>
      </c>
      <c r="E17" s="21" t="s">
        <v>7</v>
      </c>
      <c r="F17" s="21" t="s">
        <v>23</v>
      </c>
      <c r="G17" s="21" t="s">
        <v>9</v>
      </c>
      <c r="H17" s="22">
        <f>SUM(H18:H24)</f>
        <v>225.4</v>
      </c>
      <c r="I17" s="22">
        <f>SUM(I18:I24)</f>
        <v>243.02</v>
      </c>
      <c r="J17" s="22">
        <f>SUM(J18:J24)</f>
        <v>468.42</v>
      </c>
      <c r="K17" s="22">
        <f t="shared" ref="K17:P17" si="1">SUM(K18:K24)</f>
        <v>225.4</v>
      </c>
      <c r="L17" s="22">
        <f t="shared" ref="L17:O17" si="2">SUM(L18:L24)</f>
        <v>243.02</v>
      </c>
      <c r="M17" s="22">
        <f t="shared" si="2"/>
        <v>468.42</v>
      </c>
      <c r="N17" s="22">
        <f t="shared" si="2"/>
        <v>225.4</v>
      </c>
      <c r="O17" s="22">
        <f t="shared" si="2"/>
        <v>243.02</v>
      </c>
      <c r="P17" s="22">
        <f t="shared" si="1"/>
        <v>468.42</v>
      </c>
      <c r="Q17" s="5"/>
    </row>
    <row r="18" spans="1:17" s="2" customFormat="1" x14ac:dyDescent="0.25">
      <c r="A18" s="56"/>
      <c r="B18" s="54"/>
      <c r="C18" s="23" t="s">
        <v>24</v>
      </c>
      <c r="D18" s="23" t="s">
        <v>18</v>
      </c>
      <c r="E18" s="23" t="s">
        <v>25</v>
      </c>
      <c r="F18" s="23" t="s">
        <v>29</v>
      </c>
      <c r="G18" s="23" t="s">
        <v>30</v>
      </c>
      <c r="H18" s="24"/>
      <c r="I18" s="24"/>
      <c r="J18" s="24">
        <f t="shared" ref="J18:J24" si="3">H18+I18</f>
        <v>0</v>
      </c>
      <c r="K18" s="24"/>
      <c r="L18" s="24"/>
      <c r="M18" s="24">
        <f t="shared" ref="M18:M24" si="4">K18+L18</f>
        <v>0</v>
      </c>
      <c r="N18" s="24"/>
      <c r="O18" s="24"/>
      <c r="P18" s="24">
        <f t="shared" ref="P18:P24" si="5">N18+O18</f>
        <v>0</v>
      </c>
      <c r="Q18" s="5"/>
    </row>
    <row r="19" spans="1:17" s="2" customFormat="1" x14ac:dyDescent="0.25">
      <c r="A19" s="56"/>
      <c r="B19" s="54"/>
      <c r="C19" s="23" t="s">
        <v>24</v>
      </c>
      <c r="D19" s="23" t="s">
        <v>18</v>
      </c>
      <c r="E19" s="23" t="s">
        <v>25</v>
      </c>
      <c r="F19" s="23" t="s">
        <v>58</v>
      </c>
      <c r="G19" s="23" t="s">
        <v>30</v>
      </c>
      <c r="H19" s="24"/>
      <c r="I19" s="24"/>
      <c r="J19" s="24">
        <f t="shared" si="3"/>
        <v>0</v>
      </c>
      <c r="K19" s="24"/>
      <c r="L19" s="24"/>
      <c r="M19" s="24">
        <f t="shared" si="4"/>
        <v>0</v>
      </c>
      <c r="N19" s="24"/>
      <c r="O19" s="24"/>
      <c r="P19" s="24">
        <f t="shared" si="5"/>
        <v>0</v>
      </c>
      <c r="Q19" s="5"/>
    </row>
    <row r="20" spans="1:17" s="2" customFormat="1" x14ac:dyDescent="0.25">
      <c r="A20" s="56"/>
      <c r="B20" s="54"/>
      <c r="C20" s="23" t="s">
        <v>24</v>
      </c>
      <c r="D20" s="23" t="s">
        <v>26</v>
      </c>
      <c r="E20" s="23" t="s">
        <v>18</v>
      </c>
      <c r="F20" s="23" t="s">
        <v>31</v>
      </c>
      <c r="G20" s="23" t="s">
        <v>30</v>
      </c>
      <c r="H20" s="24"/>
      <c r="I20" s="24"/>
      <c r="J20" s="24">
        <f t="shared" si="3"/>
        <v>0</v>
      </c>
      <c r="K20" s="24"/>
      <c r="L20" s="24"/>
      <c r="M20" s="24">
        <f t="shared" si="4"/>
        <v>0</v>
      </c>
      <c r="N20" s="24"/>
      <c r="O20" s="24"/>
      <c r="P20" s="24">
        <f t="shared" si="5"/>
        <v>0</v>
      </c>
      <c r="Q20" s="5"/>
    </row>
    <row r="21" spans="1:17" s="2" customFormat="1" x14ac:dyDescent="0.25">
      <c r="A21" s="56"/>
      <c r="B21" s="54"/>
      <c r="C21" s="23" t="s">
        <v>24</v>
      </c>
      <c r="D21" s="23" t="s">
        <v>26</v>
      </c>
      <c r="E21" s="23" t="s">
        <v>18</v>
      </c>
      <c r="F21" s="23" t="s">
        <v>31</v>
      </c>
      <c r="G21" s="23" t="s">
        <v>32</v>
      </c>
      <c r="H21" s="24">
        <v>201.1</v>
      </c>
      <c r="I21" s="24"/>
      <c r="J21" s="24">
        <f t="shared" si="3"/>
        <v>201.1</v>
      </c>
      <c r="K21" s="24">
        <v>201.1</v>
      </c>
      <c r="L21" s="24"/>
      <c r="M21" s="24">
        <f t="shared" si="4"/>
        <v>201.1</v>
      </c>
      <c r="N21" s="24">
        <v>201.1</v>
      </c>
      <c r="O21" s="24"/>
      <c r="P21" s="24">
        <f t="shared" si="5"/>
        <v>201.1</v>
      </c>
      <c r="Q21" s="5"/>
    </row>
    <row r="22" spans="1:17" s="2" customFormat="1" x14ac:dyDescent="0.25">
      <c r="A22" s="56"/>
      <c r="B22" s="54"/>
      <c r="C22" s="23" t="s">
        <v>24</v>
      </c>
      <c r="D22" s="23" t="s">
        <v>26</v>
      </c>
      <c r="E22" s="23" t="s">
        <v>27</v>
      </c>
      <c r="F22" s="23" t="s">
        <v>33</v>
      </c>
      <c r="G22" s="23" t="s">
        <v>30</v>
      </c>
      <c r="H22" s="24"/>
      <c r="I22" s="24">
        <v>243.02</v>
      </c>
      <c r="J22" s="24">
        <f t="shared" si="3"/>
        <v>243.02</v>
      </c>
      <c r="K22" s="24"/>
      <c r="L22" s="24">
        <v>243.02</v>
      </c>
      <c r="M22" s="24">
        <f t="shared" si="4"/>
        <v>243.02</v>
      </c>
      <c r="N22" s="24"/>
      <c r="O22" s="24">
        <v>243.02</v>
      </c>
      <c r="P22" s="24">
        <f t="shared" si="5"/>
        <v>243.02</v>
      </c>
      <c r="Q22" s="5"/>
    </row>
    <row r="23" spans="1:17" s="2" customFormat="1" x14ac:dyDescent="0.25">
      <c r="A23" s="56"/>
      <c r="B23" s="54"/>
      <c r="C23" s="23" t="s">
        <v>24</v>
      </c>
      <c r="D23" s="23" t="s">
        <v>26</v>
      </c>
      <c r="E23" s="23" t="s">
        <v>27</v>
      </c>
      <c r="F23" s="23" t="s">
        <v>33</v>
      </c>
      <c r="G23" s="23" t="s">
        <v>32</v>
      </c>
      <c r="H23" s="24">
        <v>24.3</v>
      </c>
      <c r="I23" s="24"/>
      <c r="J23" s="24">
        <f t="shared" si="3"/>
        <v>24.3</v>
      </c>
      <c r="K23" s="24">
        <v>24.3</v>
      </c>
      <c r="L23" s="24"/>
      <c r="M23" s="24">
        <f t="shared" si="4"/>
        <v>24.3</v>
      </c>
      <c r="N23" s="24">
        <v>24.3</v>
      </c>
      <c r="O23" s="24"/>
      <c r="P23" s="24">
        <f t="shared" si="5"/>
        <v>24.3</v>
      </c>
      <c r="Q23" s="5"/>
    </row>
    <row r="24" spans="1:17" s="2" customFormat="1" x14ac:dyDescent="0.25">
      <c r="A24" s="56"/>
      <c r="B24" s="54"/>
      <c r="C24" s="23" t="s">
        <v>24</v>
      </c>
      <c r="D24" s="23" t="s">
        <v>26</v>
      </c>
      <c r="E24" s="23" t="s">
        <v>28</v>
      </c>
      <c r="F24" s="23" t="s">
        <v>34</v>
      </c>
      <c r="G24" s="23" t="s">
        <v>30</v>
      </c>
      <c r="H24" s="24"/>
      <c r="I24" s="24"/>
      <c r="J24" s="24">
        <f t="shared" si="3"/>
        <v>0</v>
      </c>
      <c r="K24" s="24"/>
      <c r="L24" s="24"/>
      <c r="M24" s="24">
        <f t="shared" si="4"/>
        <v>0</v>
      </c>
      <c r="N24" s="24"/>
      <c r="O24" s="24"/>
      <c r="P24" s="24">
        <f t="shared" si="5"/>
        <v>0</v>
      </c>
      <c r="Q24" s="5"/>
    </row>
    <row r="25" spans="1:17" s="2" customFormat="1" x14ac:dyDescent="0.25">
      <c r="A25" s="56"/>
      <c r="B25" s="54"/>
      <c r="C25" s="21" t="s">
        <v>16</v>
      </c>
      <c r="D25" s="21" t="s">
        <v>7</v>
      </c>
      <c r="E25" s="21" t="s">
        <v>7</v>
      </c>
      <c r="F25" s="21" t="s">
        <v>23</v>
      </c>
      <c r="G25" s="21" t="s">
        <v>9</v>
      </c>
      <c r="H25" s="22">
        <f t="shared" ref="H25:P25" si="6">SUM(H26:H34)</f>
        <v>32036.400000000001</v>
      </c>
      <c r="I25" s="22">
        <f t="shared" si="6"/>
        <v>3041.6799999999994</v>
      </c>
      <c r="J25" s="22">
        <f t="shared" si="6"/>
        <v>35078.080000000002</v>
      </c>
      <c r="K25" s="22">
        <f t="shared" si="6"/>
        <v>35545.4</v>
      </c>
      <c r="L25" s="22">
        <f t="shared" si="6"/>
        <v>3041.6799999999994</v>
      </c>
      <c r="M25" s="22">
        <f t="shared" si="6"/>
        <v>38587.079999999994</v>
      </c>
      <c r="N25" s="22">
        <f t="shared" si="6"/>
        <v>33450.5</v>
      </c>
      <c r="O25" s="22">
        <f t="shared" si="6"/>
        <v>3041.6799999999994</v>
      </c>
      <c r="P25" s="22">
        <f t="shared" si="6"/>
        <v>36492.18</v>
      </c>
      <c r="Q25" s="5"/>
    </row>
    <row r="26" spans="1:17" s="2" customFormat="1" x14ac:dyDescent="0.25">
      <c r="A26" s="56"/>
      <c r="B26" s="54"/>
      <c r="C26" s="23" t="s">
        <v>16</v>
      </c>
      <c r="D26" s="23" t="s">
        <v>18</v>
      </c>
      <c r="E26" s="23" t="s">
        <v>25</v>
      </c>
      <c r="F26" s="23" t="s">
        <v>29</v>
      </c>
      <c r="G26" s="23" t="s">
        <v>30</v>
      </c>
      <c r="H26" s="24"/>
      <c r="I26" s="24"/>
      <c r="J26" s="24">
        <f t="shared" ref="J26:J36" si="7">H26+I26</f>
        <v>0</v>
      </c>
      <c r="K26" s="24"/>
      <c r="L26" s="24"/>
      <c r="M26" s="24">
        <f t="shared" ref="M26:M36" si="8">K26+L26</f>
        <v>0</v>
      </c>
      <c r="N26" s="24"/>
      <c r="O26" s="24"/>
      <c r="P26" s="24">
        <f t="shared" ref="P26:P47" si="9">N26+O26</f>
        <v>0</v>
      </c>
      <c r="Q26" s="5"/>
    </row>
    <row r="27" spans="1:17" s="2" customFormat="1" x14ac:dyDescent="0.25">
      <c r="A27" s="56"/>
      <c r="B27" s="54"/>
      <c r="C27" s="23" t="s">
        <v>16</v>
      </c>
      <c r="D27" s="23" t="s">
        <v>18</v>
      </c>
      <c r="E27" s="23" t="s">
        <v>25</v>
      </c>
      <c r="F27" s="23" t="s">
        <v>58</v>
      </c>
      <c r="G27" s="23" t="s">
        <v>30</v>
      </c>
      <c r="H27" s="24"/>
      <c r="I27" s="24"/>
      <c r="J27" s="24">
        <f t="shared" si="7"/>
        <v>0</v>
      </c>
      <c r="K27" s="24"/>
      <c r="L27" s="24"/>
      <c r="M27" s="24">
        <f t="shared" si="8"/>
        <v>0</v>
      </c>
      <c r="N27" s="24"/>
      <c r="O27" s="24"/>
      <c r="P27" s="24">
        <f t="shared" si="9"/>
        <v>0</v>
      </c>
      <c r="Q27" s="5"/>
    </row>
    <row r="28" spans="1:17" s="2" customFormat="1" x14ac:dyDescent="0.25">
      <c r="A28" s="56"/>
      <c r="B28" s="54"/>
      <c r="C28" s="23" t="s">
        <v>16</v>
      </c>
      <c r="D28" s="23" t="s">
        <v>26</v>
      </c>
      <c r="E28" s="23" t="s">
        <v>27</v>
      </c>
      <c r="F28" s="23" t="s">
        <v>35</v>
      </c>
      <c r="G28" s="23" t="s">
        <v>20</v>
      </c>
      <c r="H28" s="24">
        <v>3075.13</v>
      </c>
      <c r="I28" s="24">
        <v>296.5</v>
      </c>
      <c r="J28" s="39">
        <f>H28+I28</f>
        <v>3371.63</v>
      </c>
      <c r="K28" s="24">
        <v>3075.13</v>
      </c>
      <c r="L28" s="24">
        <v>296.5</v>
      </c>
      <c r="M28" s="24">
        <f t="shared" si="8"/>
        <v>3371.63</v>
      </c>
      <c r="N28" s="24">
        <v>3075.13</v>
      </c>
      <c r="O28" s="24">
        <v>296.5</v>
      </c>
      <c r="P28" s="24">
        <f t="shared" si="9"/>
        <v>3371.63</v>
      </c>
      <c r="Q28" s="5"/>
    </row>
    <row r="29" spans="1:17" s="2" customFormat="1" x14ac:dyDescent="0.25">
      <c r="A29" s="56"/>
      <c r="B29" s="54"/>
      <c r="C29" s="23" t="s">
        <v>16</v>
      </c>
      <c r="D29" s="23" t="s">
        <v>17</v>
      </c>
      <c r="E29" s="23" t="s">
        <v>18</v>
      </c>
      <c r="F29" s="23" t="s">
        <v>36</v>
      </c>
      <c r="G29" s="23" t="s">
        <v>20</v>
      </c>
      <c r="H29" s="24">
        <v>639.36400000000003</v>
      </c>
      <c r="I29" s="24">
        <v>1199.2</v>
      </c>
      <c r="J29" s="24">
        <f t="shared" si="7"/>
        <v>1838.5640000000001</v>
      </c>
      <c r="K29" s="24">
        <v>4148.3639999999996</v>
      </c>
      <c r="L29" s="24">
        <v>1199.2</v>
      </c>
      <c r="M29" s="24">
        <f t="shared" si="8"/>
        <v>5347.5639999999994</v>
      </c>
      <c r="N29" s="24">
        <v>2053.4639999999999</v>
      </c>
      <c r="O29" s="24">
        <v>1199.2</v>
      </c>
      <c r="P29" s="24">
        <f t="shared" si="9"/>
        <v>3252.6639999999998</v>
      </c>
      <c r="Q29" s="5"/>
    </row>
    <row r="30" spans="1:17" s="2" customFormat="1" x14ac:dyDescent="0.25">
      <c r="A30" s="56"/>
      <c r="B30" s="54"/>
      <c r="C30" s="23" t="s">
        <v>16</v>
      </c>
      <c r="D30" s="23" t="s">
        <v>17</v>
      </c>
      <c r="E30" s="23" t="s">
        <v>18</v>
      </c>
      <c r="F30" s="23" t="s">
        <v>37</v>
      </c>
      <c r="G30" s="23" t="s">
        <v>20</v>
      </c>
      <c r="H30" s="24">
        <v>2298.1610000000001</v>
      </c>
      <c r="I30" s="24">
        <v>229.36</v>
      </c>
      <c r="J30" s="24">
        <f t="shared" si="7"/>
        <v>2527.5210000000002</v>
      </c>
      <c r="K30" s="24">
        <v>2298.1610000000001</v>
      </c>
      <c r="L30" s="24">
        <v>229.36</v>
      </c>
      <c r="M30" s="24">
        <f t="shared" si="8"/>
        <v>2527.5210000000002</v>
      </c>
      <c r="N30" s="24">
        <v>2298.1610000000001</v>
      </c>
      <c r="O30" s="24">
        <v>229.36</v>
      </c>
      <c r="P30" s="24">
        <f t="shared" si="9"/>
        <v>2527.5210000000002</v>
      </c>
      <c r="Q30" s="5"/>
    </row>
    <row r="31" spans="1:17" s="2" customFormat="1" x14ac:dyDescent="0.25">
      <c r="A31" s="56"/>
      <c r="B31" s="54"/>
      <c r="C31" s="23" t="s">
        <v>16</v>
      </c>
      <c r="D31" s="23" t="s">
        <v>17</v>
      </c>
      <c r="E31" s="23" t="s">
        <v>18</v>
      </c>
      <c r="F31" s="23" t="s">
        <v>38</v>
      </c>
      <c r="G31" s="23" t="s">
        <v>20</v>
      </c>
      <c r="H31" s="24">
        <v>10389.753000000001</v>
      </c>
      <c r="I31" s="24">
        <v>1028.8399999999999</v>
      </c>
      <c r="J31" s="24">
        <f t="shared" si="7"/>
        <v>11418.593000000001</v>
      </c>
      <c r="K31" s="24">
        <v>10389.753000000001</v>
      </c>
      <c r="L31" s="24">
        <v>1028.8399999999999</v>
      </c>
      <c r="M31" s="24">
        <f t="shared" si="8"/>
        <v>11418.593000000001</v>
      </c>
      <c r="N31" s="24">
        <v>10389.753000000001</v>
      </c>
      <c r="O31" s="24">
        <v>1028.8399999999999</v>
      </c>
      <c r="P31" s="24">
        <f t="shared" si="9"/>
        <v>11418.593000000001</v>
      </c>
      <c r="Q31" s="5"/>
    </row>
    <row r="32" spans="1:17" s="2" customFormat="1" x14ac:dyDescent="0.25">
      <c r="A32" s="56"/>
      <c r="B32" s="54"/>
      <c r="C32" s="23" t="s">
        <v>16</v>
      </c>
      <c r="D32" s="23" t="s">
        <v>17</v>
      </c>
      <c r="E32" s="23" t="s">
        <v>25</v>
      </c>
      <c r="F32" s="23" t="s">
        <v>39</v>
      </c>
      <c r="G32" s="23" t="s">
        <v>30</v>
      </c>
      <c r="H32" s="24">
        <v>9639.4609999999993</v>
      </c>
      <c r="I32" s="24"/>
      <c r="J32" s="24">
        <f t="shared" si="7"/>
        <v>9639.4609999999993</v>
      </c>
      <c r="K32" s="24">
        <v>9639.4609999999993</v>
      </c>
      <c r="L32" s="24"/>
      <c r="M32" s="24">
        <f t="shared" si="8"/>
        <v>9639.4609999999993</v>
      </c>
      <c r="N32" s="24">
        <v>9639.4609999999993</v>
      </c>
      <c r="O32" s="24"/>
      <c r="P32" s="24">
        <f t="shared" si="9"/>
        <v>9639.4609999999993</v>
      </c>
      <c r="Q32" s="5"/>
    </row>
    <row r="33" spans="1:17" s="2" customFormat="1" x14ac:dyDescent="0.25">
      <c r="A33" s="56"/>
      <c r="B33" s="54"/>
      <c r="C33" s="23" t="s">
        <v>16</v>
      </c>
      <c r="D33" s="23" t="s">
        <v>56</v>
      </c>
      <c r="E33" s="23" t="s">
        <v>18</v>
      </c>
      <c r="F33" s="23" t="s">
        <v>57</v>
      </c>
      <c r="G33" s="23" t="s">
        <v>20</v>
      </c>
      <c r="H33" s="24">
        <v>2767.4479999999999</v>
      </c>
      <c r="I33" s="24"/>
      <c r="J33" s="24">
        <f t="shared" si="7"/>
        <v>2767.4479999999999</v>
      </c>
      <c r="K33" s="24">
        <v>2767.4479999999999</v>
      </c>
      <c r="L33" s="24"/>
      <c r="M33" s="24">
        <f t="shared" si="8"/>
        <v>2767.4479999999999</v>
      </c>
      <c r="N33" s="24">
        <v>2767.4479999999999</v>
      </c>
      <c r="O33" s="24"/>
      <c r="P33" s="24">
        <f t="shared" si="9"/>
        <v>2767.4479999999999</v>
      </c>
      <c r="Q33" s="5"/>
    </row>
    <row r="34" spans="1:17" s="2" customFormat="1" x14ac:dyDescent="0.25">
      <c r="A34" s="56"/>
      <c r="B34" s="54"/>
      <c r="C34" s="23" t="s">
        <v>16</v>
      </c>
      <c r="D34" s="23" t="s">
        <v>56</v>
      </c>
      <c r="E34" s="23" t="s">
        <v>27</v>
      </c>
      <c r="F34" s="23" t="s">
        <v>57</v>
      </c>
      <c r="G34" s="23" t="s">
        <v>20</v>
      </c>
      <c r="H34" s="24">
        <v>3227.0830000000001</v>
      </c>
      <c r="I34" s="24">
        <v>287.77999999999997</v>
      </c>
      <c r="J34" s="24">
        <f t="shared" si="7"/>
        <v>3514.8630000000003</v>
      </c>
      <c r="K34" s="24">
        <v>3227.0830000000001</v>
      </c>
      <c r="L34" s="24">
        <v>287.77999999999997</v>
      </c>
      <c r="M34" s="24">
        <f t="shared" si="8"/>
        <v>3514.8630000000003</v>
      </c>
      <c r="N34" s="24">
        <v>3227.0830000000001</v>
      </c>
      <c r="O34" s="24">
        <v>287.77999999999997</v>
      </c>
      <c r="P34" s="24">
        <f t="shared" si="9"/>
        <v>3514.8630000000003</v>
      </c>
      <c r="Q34" s="5"/>
    </row>
    <row r="35" spans="1:17" s="2" customFormat="1" x14ac:dyDescent="0.25">
      <c r="A35" s="56"/>
      <c r="B35" s="54"/>
      <c r="C35" s="21" t="s">
        <v>53</v>
      </c>
      <c r="D35" s="21" t="s">
        <v>18</v>
      </c>
      <c r="E35" s="21" t="s">
        <v>45</v>
      </c>
      <c r="F35" s="21" t="s">
        <v>46</v>
      </c>
      <c r="G35" s="21" t="s">
        <v>30</v>
      </c>
      <c r="H35" s="22"/>
      <c r="I35" s="22"/>
      <c r="J35" s="22">
        <f t="shared" si="7"/>
        <v>0</v>
      </c>
      <c r="K35" s="22"/>
      <c r="L35" s="22"/>
      <c r="M35" s="22">
        <f t="shared" si="8"/>
        <v>0</v>
      </c>
      <c r="N35" s="22"/>
      <c r="O35" s="22"/>
      <c r="P35" s="22">
        <f t="shared" si="9"/>
        <v>0</v>
      </c>
      <c r="Q35" s="5"/>
    </row>
    <row r="36" spans="1:17" s="2" customFormat="1" x14ac:dyDescent="0.25">
      <c r="A36" s="56"/>
      <c r="B36" s="54"/>
      <c r="C36" s="21" t="s">
        <v>40</v>
      </c>
      <c r="D36" s="21" t="s">
        <v>18</v>
      </c>
      <c r="E36" s="21" t="s">
        <v>25</v>
      </c>
      <c r="F36" s="21" t="s">
        <v>29</v>
      </c>
      <c r="G36" s="21" t="s">
        <v>30</v>
      </c>
      <c r="H36" s="22"/>
      <c r="I36" s="22"/>
      <c r="J36" s="22">
        <f t="shared" si="7"/>
        <v>0</v>
      </c>
      <c r="K36" s="22"/>
      <c r="L36" s="22"/>
      <c r="M36" s="22">
        <f t="shared" si="8"/>
        <v>0</v>
      </c>
      <c r="N36" s="22">
        <v>0</v>
      </c>
      <c r="O36" s="22">
        <v>0</v>
      </c>
      <c r="P36" s="22">
        <f t="shared" si="9"/>
        <v>0</v>
      </c>
      <c r="Q36" s="5"/>
    </row>
    <row r="37" spans="1:17" s="2" customFormat="1" x14ac:dyDescent="0.25">
      <c r="A37" s="56"/>
      <c r="B37" s="54"/>
      <c r="C37" s="21" t="s">
        <v>40</v>
      </c>
      <c r="D37" s="21" t="s">
        <v>18</v>
      </c>
      <c r="E37" s="21" t="s">
        <v>25</v>
      </c>
      <c r="F37" s="21" t="s">
        <v>58</v>
      </c>
      <c r="G37" s="21" t="s">
        <v>30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f t="shared" si="9"/>
        <v>0</v>
      </c>
      <c r="Q37" s="5"/>
    </row>
    <row r="38" spans="1:17" s="2" customFormat="1" x14ac:dyDescent="0.25">
      <c r="A38" s="56"/>
      <c r="B38" s="54"/>
      <c r="C38" s="21" t="s">
        <v>21</v>
      </c>
      <c r="D38" s="21" t="s">
        <v>7</v>
      </c>
      <c r="E38" s="21" t="s">
        <v>7</v>
      </c>
      <c r="F38" s="21" t="s">
        <v>23</v>
      </c>
      <c r="G38" s="21" t="s">
        <v>9</v>
      </c>
      <c r="H38" s="22">
        <f>SUM(H39:H42)</f>
        <v>0</v>
      </c>
      <c r="I38" s="22">
        <f>SUM(I39:I42)</f>
        <v>0</v>
      </c>
      <c r="J38" s="22">
        <f>SUM(J39:J42)</f>
        <v>0</v>
      </c>
      <c r="K38" s="22">
        <f t="shared" ref="K38" si="10">SUM(K39:K42)</f>
        <v>0</v>
      </c>
      <c r="L38" s="22">
        <f t="shared" ref="L38:O38" si="11">SUM(L39:L42)</f>
        <v>0</v>
      </c>
      <c r="M38" s="22">
        <f t="shared" si="11"/>
        <v>0</v>
      </c>
      <c r="N38" s="22">
        <f t="shared" si="11"/>
        <v>0</v>
      </c>
      <c r="O38" s="22">
        <f t="shared" si="11"/>
        <v>0</v>
      </c>
      <c r="P38" s="22">
        <f t="shared" si="9"/>
        <v>0</v>
      </c>
      <c r="Q38" s="5"/>
    </row>
    <row r="39" spans="1:17" s="2" customFormat="1" x14ac:dyDescent="0.25">
      <c r="A39" s="56"/>
      <c r="B39" s="54"/>
      <c r="C39" s="23" t="s">
        <v>21</v>
      </c>
      <c r="D39" s="23" t="s">
        <v>18</v>
      </c>
      <c r="E39" s="23" t="s">
        <v>41</v>
      </c>
      <c r="F39" s="23" t="s">
        <v>42</v>
      </c>
      <c r="G39" s="23" t="s">
        <v>30</v>
      </c>
      <c r="H39" s="24"/>
      <c r="I39" s="24"/>
      <c r="J39" s="24">
        <f t="shared" ref="J39:J48" si="12">H39+I39</f>
        <v>0</v>
      </c>
      <c r="K39" s="24"/>
      <c r="L39" s="24"/>
      <c r="M39" s="24">
        <f t="shared" ref="M39:M48" si="13">K39+L39</f>
        <v>0</v>
      </c>
      <c r="N39" s="24"/>
      <c r="O39" s="24"/>
      <c r="P39" s="24">
        <f t="shared" si="9"/>
        <v>0</v>
      </c>
      <c r="Q39" s="5"/>
    </row>
    <row r="40" spans="1:17" s="2" customFormat="1" x14ac:dyDescent="0.25">
      <c r="A40" s="56"/>
      <c r="B40" s="54"/>
      <c r="C40" s="23" t="s">
        <v>21</v>
      </c>
      <c r="D40" s="23" t="s">
        <v>18</v>
      </c>
      <c r="E40" s="23" t="s">
        <v>25</v>
      </c>
      <c r="F40" s="23" t="s">
        <v>29</v>
      </c>
      <c r="G40" s="23" t="s">
        <v>30</v>
      </c>
      <c r="H40" s="24"/>
      <c r="I40" s="24"/>
      <c r="J40" s="24">
        <f t="shared" si="12"/>
        <v>0</v>
      </c>
      <c r="K40" s="24"/>
      <c r="L40" s="24"/>
      <c r="M40" s="24">
        <f t="shared" si="13"/>
        <v>0</v>
      </c>
      <c r="N40" s="24"/>
      <c r="O40" s="24"/>
      <c r="P40" s="24">
        <f t="shared" si="9"/>
        <v>0</v>
      </c>
      <c r="Q40" s="5"/>
    </row>
    <row r="41" spans="1:17" s="2" customFormat="1" x14ac:dyDescent="0.25">
      <c r="A41" s="56"/>
      <c r="B41" s="54"/>
      <c r="C41" s="23" t="s">
        <v>21</v>
      </c>
      <c r="D41" s="23" t="s">
        <v>18</v>
      </c>
      <c r="E41" s="23" t="s">
        <v>25</v>
      </c>
      <c r="F41" s="23" t="s">
        <v>58</v>
      </c>
      <c r="G41" s="23" t="s">
        <v>30</v>
      </c>
      <c r="H41" s="24"/>
      <c r="I41" s="24"/>
      <c r="J41" s="24">
        <f t="shared" si="12"/>
        <v>0</v>
      </c>
      <c r="K41" s="24"/>
      <c r="L41" s="24"/>
      <c r="M41" s="24">
        <f t="shared" si="13"/>
        <v>0</v>
      </c>
      <c r="N41" s="24"/>
      <c r="O41" s="24"/>
      <c r="P41" s="24">
        <f t="shared" si="9"/>
        <v>0</v>
      </c>
      <c r="Q41" s="5"/>
    </row>
    <row r="42" spans="1:17" s="2" customFormat="1" x14ac:dyDescent="0.25">
      <c r="A42" s="57"/>
      <c r="B42" s="55"/>
      <c r="C42" s="23" t="s">
        <v>21</v>
      </c>
      <c r="D42" s="23" t="s">
        <v>27</v>
      </c>
      <c r="E42" s="23" t="s">
        <v>43</v>
      </c>
      <c r="F42" s="23" t="s">
        <v>44</v>
      </c>
      <c r="G42" s="23" t="s">
        <v>30</v>
      </c>
      <c r="H42" s="24"/>
      <c r="I42" s="24"/>
      <c r="J42" s="24">
        <f t="shared" si="12"/>
        <v>0</v>
      </c>
      <c r="K42" s="24"/>
      <c r="L42" s="24"/>
      <c r="M42" s="24">
        <f t="shared" si="13"/>
        <v>0</v>
      </c>
      <c r="N42" s="24"/>
      <c r="O42" s="24"/>
      <c r="P42" s="24">
        <f t="shared" si="9"/>
        <v>0</v>
      </c>
      <c r="Q42" s="5"/>
    </row>
    <row r="43" spans="1:17" s="2" customFormat="1" ht="35.25" customHeight="1" x14ac:dyDescent="0.25">
      <c r="A43" s="17">
        <v>3</v>
      </c>
      <c r="B43" s="12" t="s">
        <v>10</v>
      </c>
      <c r="C43" s="21" t="s">
        <v>21</v>
      </c>
      <c r="D43" s="21" t="s">
        <v>25</v>
      </c>
      <c r="E43" s="21" t="s">
        <v>28</v>
      </c>
      <c r="F43" s="21" t="s">
        <v>61</v>
      </c>
      <c r="G43" s="21" t="s">
        <v>19</v>
      </c>
      <c r="H43" s="28">
        <v>21333</v>
      </c>
      <c r="I43" s="28"/>
      <c r="J43" s="28">
        <f t="shared" si="12"/>
        <v>21333</v>
      </c>
      <c r="K43" s="28">
        <v>21197</v>
      </c>
      <c r="L43" s="28"/>
      <c r="M43" s="28">
        <f t="shared" si="13"/>
        <v>21197</v>
      </c>
      <c r="N43" s="28">
        <v>20955</v>
      </c>
      <c r="O43" s="28"/>
      <c r="P43" s="28">
        <f t="shared" si="9"/>
        <v>20955</v>
      </c>
      <c r="Q43" s="5"/>
    </row>
    <row r="44" spans="1:17" s="2" customFormat="1" ht="66.75" customHeight="1" x14ac:dyDescent="0.25">
      <c r="A44" s="17">
        <v>4</v>
      </c>
      <c r="B44" s="12" t="s">
        <v>62</v>
      </c>
      <c r="C44" s="21" t="s">
        <v>21</v>
      </c>
      <c r="D44" s="21" t="s">
        <v>25</v>
      </c>
      <c r="E44" s="21" t="s">
        <v>28</v>
      </c>
      <c r="F44" s="21" t="s">
        <v>63</v>
      </c>
      <c r="G44" s="21" t="s">
        <v>19</v>
      </c>
      <c r="H44" s="22">
        <v>4030</v>
      </c>
      <c r="I44" s="22"/>
      <c r="J44" s="22">
        <f t="shared" si="12"/>
        <v>4030</v>
      </c>
      <c r="K44" s="22">
        <v>0</v>
      </c>
      <c r="L44" s="22">
        <v>0</v>
      </c>
      <c r="M44" s="22">
        <f t="shared" si="13"/>
        <v>0</v>
      </c>
      <c r="N44" s="22">
        <v>0</v>
      </c>
      <c r="O44" s="22">
        <v>0</v>
      </c>
      <c r="P44" s="22">
        <f t="shared" si="9"/>
        <v>0</v>
      </c>
      <c r="Q44" s="5"/>
    </row>
    <row r="45" spans="1:17" s="2" customFormat="1" x14ac:dyDescent="0.25">
      <c r="A45" s="17">
        <v>5</v>
      </c>
      <c r="B45" s="12" t="s">
        <v>11</v>
      </c>
      <c r="C45" s="21" t="s">
        <v>21</v>
      </c>
      <c r="D45" s="21" t="s">
        <v>25</v>
      </c>
      <c r="E45" s="21" t="s">
        <v>47</v>
      </c>
      <c r="F45" s="27" t="s">
        <v>75</v>
      </c>
      <c r="G45" s="21" t="s">
        <v>19</v>
      </c>
      <c r="H45" s="22">
        <v>216.8</v>
      </c>
      <c r="I45" s="22"/>
      <c r="J45" s="22">
        <f t="shared" si="12"/>
        <v>216.8</v>
      </c>
      <c r="K45" s="22">
        <v>0</v>
      </c>
      <c r="L45" s="22">
        <v>0</v>
      </c>
      <c r="M45" s="22">
        <f t="shared" si="13"/>
        <v>0</v>
      </c>
      <c r="N45" s="22">
        <v>0</v>
      </c>
      <c r="O45" s="22">
        <v>0</v>
      </c>
      <c r="P45" s="22">
        <f t="shared" si="9"/>
        <v>0</v>
      </c>
      <c r="Q45" s="5"/>
    </row>
    <row r="46" spans="1:17" s="2" customFormat="1" ht="47.25" customHeight="1" x14ac:dyDescent="0.25">
      <c r="A46" s="68">
        <v>6</v>
      </c>
      <c r="B46" s="69" t="s">
        <v>12</v>
      </c>
      <c r="C46" s="21" t="s">
        <v>24</v>
      </c>
      <c r="D46" s="21" t="s">
        <v>26</v>
      </c>
      <c r="E46" s="21" t="s">
        <v>26</v>
      </c>
      <c r="F46" s="21" t="s">
        <v>64</v>
      </c>
      <c r="G46" s="21" t="s">
        <v>19</v>
      </c>
      <c r="H46" s="22">
        <v>76.27</v>
      </c>
      <c r="I46" s="22">
        <v>-4.0000000000000002E-4</v>
      </c>
      <c r="J46" s="22">
        <f t="shared" si="12"/>
        <v>76.269599999999997</v>
      </c>
      <c r="K46" s="22">
        <v>76.27</v>
      </c>
      <c r="L46" s="22">
        <v>-4.0000000000000002E-4</v>
      </c>
      <c r="M46" s="38">
        <f t="shared" si="13"/>
        <v>76.269599999999997</v>
      </c>
      <c r="N46" s="22">
        <v>76.27</v>
      </c>
      <c r="O46" s="22">
        <v>-4.0000000000000002E-4</v>
      </c>
      <c r="P46" s="38">
        <f t="shared" si="9"/>
        <v>76.269599999999997</v>
      </c>
      <c r="Q46" s="5"/>
    </row>
    <row r="47" spans="1:17" s="2" customFormat="1" ht="47.25" customHeight="1" x14ac:dyDescent="0.25">
      <c r="A47" s="46"/>
      <c r="B47" s="70"/>
      <c r="C47" s="21" t="s">
        <v>16</v>
      </c>
      <c r="D47" s="21" t="s">
        <v>56</v>
      </c>
      <c r="E47" s="21" t="s">
        <v>27</v>
      </c>
      <c r="F47" s="21" t="s">
        <v>64</v>
      </c>
      <c r="G47" s="21" t="s">
        <v>20</v>
      </c>
      <c r="H47" s="22">
        <v>76.27</v>
      </c>
      <c r="I47" s="22">
        <v>-4.0000000000000002E-4</v>
      </c>
      <c r="J47" s="22">
        <f t="shared" si="12"/>
        <v>76.269599999999997</v>
      </c>
      <c r="K47" s="22">
        <v>76.27</v>
      </c>
      <c r="L47" s="22">
        <v>-4.0000000000000002E-4</v>
      </c>
      <c r="M47" s="38">
        <f t="shared" si="13"/>
        <v>76.269599999999997</v>
      </c>
      <c r="N47" s="22">
        <v>76.27</v>
      </c>
      <c r="O47" s="22">
        <v>-4.0000000000000002E-4</v>
      </c>
      <c r="P47" s="38">
        <f t="shared" si="9"/>
        <v>76.269599999999997</v>
      </c>
      <c r="Q47" s="5"/>
    </row>
    <row r="48" spans="1:17" s="2" customFormat="1" ht="47.25" customHeight="1" x14ac:dyDescent="0.25">
      <c r="A48" s="51">
        <v>7</v>
      </c>
      <c r="B48" s="53" t="s">
        <v>13</v>
      </c>
      <c r="C48" s="45" t="s">
        <v>21</v>
      </c>
      <c r="D48" s="45" t="s">
        <v>26</v>
      </c>
      <c r="E48" s="45" t="s">
        <v>22</v>
      </c>
      <c r="F48" s="45" t="s">
        <v>65</v>
      </c>
      <c r="G48" s="45" t="s">
        <v>19</v>
      </c>
      <c r="H48" s="66">
        <v>159.99</v>
      </c>
      <c r="I48" s="30">
        <v>-6.0000000000000001E-3</v>
      </c>
      <c r="J48" s="63">
        <f t="shared" si="12"/>
        <v>159.98400000000001</v>
      </c>
      <c r="K48" s="66">
        <v>31.09</v>
      </c>
      <c r="L48" s="40">
        <v>-4.0000000000000001E-3</v>
      </c>
      <c r="M48" s="43">
        <f t="shared" si="13"/>
        <v>31.085999999999999</v>
      </c>
      <c r="N48" s="40">
        <v>31.09</v>
      </c>
      <c r="O48" s="40">
        <v>-4.0000000000000001E-3</v>
      </c>
      <c r="P48" s="43">
        <f t="shared" ref="P48:P49" si="14">N48+O48</f>
        <v>31.085999999999999</v>
      </c>
      <c r="Q48" s="5"/>
    </row>
    <row r="49" spans="1:17" s="2" customFormat="1" ht="47.25" customHeight="1" x14ac:dyDescent="0.25">
      <c r="A49" s="46"/>
      <c r="B49" s="60"/>
      <c r="C49" s="46"/>
      <c r="D49" s="46"/>
      <c r="E49" s="46"/>
      <c r="F49" s="46"/>
      <c r="G49" s="46"/>
      <c r="H49" s="67"/>
      <c r="I49" s="31"/>
      <c r="J49" s="64"/>
      <c r="K49" s="67"/>
      <c r="L49" s="42"/>
      <c r="M49" s="65"/>
      <c r="N49" s="41"/>
      <c r="O49" s="41"/>
      <c r="P49" s="44">
        <f t="shared" si="14"/>
        <v>0</v>
      </c>
      <c r="Q49" s="5"/>
    </row>
    <row r="50" spans="1:17" s="2" customFormat="1" ht="47.25" customHeight="1" x14ac:dyDescent="0.25">
      <c r="A50" s="17">
        <v>8</v>
      </c>
      <c r="B50" s="20" t="s">
        <v>55</v>
      </c>
      <c r="C50" s="21" t="s">
        <v>21</v>
      </c>
      <c r="D50" s="21" t="s">
        <v>22</v>
      </c>
      <c r="E50" s="21" t="s">
        <v>41</v>
      </c>
      <c r="F50" s="21" t="s">
        <v>71</v>
      </c>
      <c r="G50" s="21" t="s">
        <v>19</v>
      </c>
      <c r="H50" s="22">
        <v>5110.8</v>
      </c>
      <c r="I50" s="22"/>
      <c r="J50" s="22">
        <f>H50+I50</f>
        <v>5110.8</v>
      </c>
      <c r="K50" s="22">
        <v>0</v>
      </c>
      <c r="L50" s="22">
        <v>0</v>
      </c>
      <c r="M50" s="22">
        <f>K50+L50</f>
        <v>0</v>
      </c>
      <c r="N50" s="22">
        <v>0</v>
      </c>
      <c r="O50" s="22">
        <v>0</v>
      </c>
      <c r="P50" s="22">
        <f>N50+O50</f>
        <v>0</v>
      </c>
      <c r="Q50" s="5"/>
    </row>
    <row r="51" spans="1:17" s="2" customFormat="1" ht="47.25" customHeight="1" x14ac:dyDescent="0.25">
      <c r="A51" s="17">
        <v>9</v>
      </c>
      <c r="B51" s="20" t="s">
        <v>66</v>
      </c>
      <c r="C51" s="21" t="s">
        <v>21</v>
      </c>
      <c r="D51" s="21" t="s">
        <v>22</v>
      </c>
      <c r="E51" s="21" t="s">
        <v>27</v>
      </c>
      <c r="F51" s="21" t="s">
        <v>68</v>
      </c>
      <c r="G51" s="21" t="s">
        <v>19</v>
      </c>
      <c r="H51" s="22">
        <v>407.5</v>
      </c>
      <c r="I51" s="38">
        <v>-1.6000000000000001E-4</v>
      </c>
      <c r="J51" s="38">
        <f>H51+I51</f>
        <v>407.49984000000001</v>
      </c>
      <c r="K51" s="22"/>
      <c r="L51" s="22"/>
      <c r="M51" s="22">
        <f>K51+L51</f>
        <v>0</v>
      </c>
      <c r="N51" s="22"/>
      <c r="O51" s="22"/>
      <c r="P51" s="22">
        <f>N51+O51</f>
        <v>0</v>
      </c>
      <c r="Q51" s="5"/>
    </row>
    <row r="52" spans="1:17" s="2" customFormat="1" ht="47.25" customHeight="1" x14ac:dyDescent="0.25">
      <c r="A52" s="51">
        <v>10</v>
      </c>
      <c r="B52" s="53" t="s">
        <v>67</v>
      </c>
      <c r="C52" s="61" t="s">
        <v>24</v>
      </c>
      <c r="D52" s="21" t="s">
        <v>26</v>
      </c>
      <c r="E52" s="21" t="s">
        <v>18</v>
      </c>
      <c r="F52" s="27" t="s">
        <v>69</v>
      </c>
      <c r="G52" s="27" t="s">
        <v>19</v>
      </c>
      <c r="H52" s="28">
        <v>50966.6</v>
      </c>
      <c r="I52" s="28"/>
      <c r="J52" s="28">
        <f>H52+I52</f>
        <v>50966.6</v>
      </c>
      <c r="K52" s="28"/>
      <c r="L52" s="28"/>
      <c r="M52" s="28">
        <f>K52+L52</f>
        <v>0</v>
      </c>
      <c r="N52" s="28"/>
      <c r="O52" s="28"/>
      <c r="P52" s="28">
        <f>N52+O52</f>
        <v>0</v>
      </c>
      <c r="Q52" s="5"/>
    </row>
    <row r="53" spans="1:17" s="2" customFormat="1" ht="47.25" customHeight="1" x14ac:dyDescent="0.25">
      <c r="A53" s="46"/>
      <c r="B53" s="60"/>
      <c r="C53" s="62"/>
      <c r="D53" s="21" t="s">
        <v>26</v>
      </c>
      <c r="E53" s="21" t="s">
        <v>18</v>
      </c>
      <c r="F53" s="27" t="s">
        <v>70</v>
      </c>
      <c r="G53" s="27" t="s">
        <v>19</v>
      </c>
      <c r="H53" s="28">
        <v>3068.6</v>
      </c>
      <c r="I53" s="28"/>
      <c r="J53" s="28">
        <f>H53+I53</f>
        <v>3068.6</v>
      </c>
      <c r="K53" s="28"/>
      <c r="L53" s="28"/>
      <c r="M53" s="28">
        <f>K53+L53</f>
        <v>0</v>
      </c>
      <c r="N53" s="28"/>
      <c r="O53" s="28"/>
      <c r="P53" s="28">
        <f>N53+O53</f>
        <v>0</v>
      </c>
      <c r="Q53" s="5"/>
    </row>
    <row r="54" spans="1:17" s="2" customFormat="1" ht="47.25" customHeight="1" x14ac:dyDescent="0.25">
      <c r="A54" s="29">
        <v>11</v>
      </c>
      <c r="B54" s="33" t="s">
        <v>72</v>
      </c>
      <c r="C54" s="34">
        <v>907</v>
      </c>
      <c r="D54" s="21" t="s">
        <v>17</v>
      </c>
      <c r="E54" s="21" t="s">
        <v>18</v>
      </c>
      <c r="F54" s="27" t="s">
        <v>73</v>
      </c>
      <c r="G54" s="27" t="s">
        <v>19</v>
      </c>
      <c r="H54" s="28">
        <v>0</v>
      </c>
      <c r="I54" s="28">
        <v>3939.5569999999998</v>
      </c>
      <c r="J54" s="28">
        <f>H54+I54</f>
        <v>3939.5569999999998</v>
      </c>
      <c r="K54" s="28"/>
      <c r="L54" s="28"/>
      <c r="M54" s="28">
        <f>K54+L54</f>
        <v>0</v>
      </c>
      <c r="N54" s="28"/>
      <c r="O54" s="28"/>
      <c r="P54" s="28">
        <f>N54+O54</f>
        <v>0</v>
      </c>
      <c r="Q54" s="5"/>
    </row>
    <row r="55" spans="1:17" s="7" customFormat="1" x14ac:dyDescent="0.25">
      <c r="A55" s="13"/>
      <c r="B55" s="14" t="s">
        <v>50</v>
      </c>
      <c r="C55" s="21" t="s">
        <v>9</v>
      </c>
      <c r="D55" s="21" t="s">
        <v>7</v>
      </c>
      <c r="E55" s="21" t="s">
        <v>7</v>
      </c>
      <c r="F55" s="21" t="s">
        <v>8</v>
      </c>
      <c r="G55" s="21" t="s">
        <v>9</v>
      </c>
      <c r="H55" s="25">
        <f>H15+H16+H43++H44+H45+H46+H47+H48+H49+H50+H51+H52+H53</f>
        <v>117736.83</v>
      </c>
      <c r="I55" s="25">
        <f>I15+I16+I43++I44+I45+I46+I47+I48+I49+I50+I51+I52+I53+I54</f>
        <v>7224.250039999999</v>
      </c>
      <c r="J55" s="25">
        <f>J15+J16+J43++J44+J45+J46+J47+J48+J49+J50+J51+J52+J53+J54</f>
        <v>124961.08004</v>
      </c>
      <c r="K55" s="25">
        <f t="shared" ref="K55:P55" si="15">K15+K16+K43++K44+K45+K46+K47+K48+K49+K50+K51</f>
        <v>57180.929999999993</v>
      </c>
      <c r="L55" s="25">
        <f t="shared" ref="L55:O55" si="16">L15+L16+L43++L44+L45+L46+L47+L48+L49+L50+L51</f>
        <v>3284.6951999999997</v>
      </c>
      <c r="M55" s="25">
        <f t="shared" si="16"/>
        <v>60465.625199999995</v>
      </c>
      <c r="N55" s="25">
        <f t="shared" si="16"/>
        <v>54845.12999999999</v>
      </c>
      <c r="O55" s="25">
        <f t="shared" si="16"/>
        <v>3284.6951999999997</v>
      </c>
      <c r="P55" s="25">
        <f t="shared" si="15"/>
        <v>58129.825199999999</v>
      </c>
      <c r="Q55" s="6"/>
    </row>
    <row r="58" spans="1:17" ht="15" x14ac:dyDescent="0.25">
      <c r="A58" s="52" t="s">
        <v>51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</row>
  </sheetData>
  <sheetProtection formatCells="0" formatColumns="0" formatRows="0" insertColumns="0" insertRows="0" insertHyperlinks="0" deleteColumns="0" deleteRows="0" sort="0" autoFilter="0" pivotTables="0"/>
  <mergeCells count="24">
    <mergeCell ref="A52:A53"/>
    <mergeCell ref="A58:P58"/>
    <mergeCell ref="B16:B42"/>
    <mergeCell ref="A16:A42"/>
    <mergeCell ref="K13:P13"/>
    <mergeCell ref="B52:B53"/>
    <mergeCell ref="C52:C53"/>
    <mergeCell ref="J48:J49"/>
    <mergeCell ref="M48:M49"/>
    <mergeCell ref="A48:A49"/>
    <mergeCell ref="B48:B49"/>
    <mergeCell ref="H48:H49"/>
    <mergeCell ref="K48:K49"/>
    <mergeCell ref="A46:A47"/>
    <mergeCell ref="B46:B47"/>
    <mergeCell ref="E48:E49"/>
    <mergeCell ref="P48:P49"/>
    <mergeCell ref="C48:C49"/>
    <mergeCell ref="D48:D49"/>
    <mergeCell ref="F9:P9"/>
    <mergeCell ref="B11:P11"/>
    <mergeCell ref="B12:P12"/>
    <mergeCell ref="F48:F49"/>
    <mergeCell ref="G48:G49"/>
  </mergeCells>
  <pageMargins left="0.51181102362204722" right="0.51181102362204722" top="0.78740157480314965" bottom="0.51181102362204722" header="0.31496062992125984" footer="0.31496062992125984"/>
  <pageSetup paperSize="9" scale="51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Admin</cp:lastModifiedBy>
  <cp:lastPrinted>2025-02-21T11:54:33Z</cp:lastPrinted>
  <dcterms:created xsi:type="dcterms:W3CDTF">2021-10-06T14:36:51Z</dcterms:created>
  <dcterms:modified xsi:type="dcterms:W3CDTF">2025-02-25T06:28:17Z</dcterms:modified>
</cp:coreProperties>
</file>